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Print_Area" localSheetId="0">Sheet1!$A$1:$Y$16</definedName>
    <definedName name="_xlnm._FilterDatabase" localSheetId="0" hidden="1">Sheet1!$D$6:$D$14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<sst xmlns="http://schemas.openxmlformats.org/spreadsheetml/2006/main" count="52" uniqueCount="31">
  <si>
    <r>
      <rPr>
        <sz val="18"/>
        <color rgb="FF000000"/>
        <rFont val="宋体"/>
        <charset val="134"/>
      </rPr>
      <t>2024年5月</t>
    </r>
    <r>
      <rPr>
        <sz val="20"/>
        <color rgb="FF000000"/>
        <rFont val="宋体"/>
        <charset val="134"/>
      </rPr>
      <t>溧水区</t>
    </r>
    <r>
      <rPr>
        <sz val="20"/>
        <color rgb="FF000000"/>
        <rFont val="方正小标宋简体"/>
        <charset val="134"/>
      </rPr>
      <t>残疾人两项补贴发放统计表</t>
    </r>
  </si>
  <si>
    <t>填报单位（盖章）： 南京市溧水区民政局                   审核单位（盖章）： 溧水区财政局                    填报时间：2024.5            单位：元</t>
  </si>
  <si>
    <t>序
号</t>
  </si>
  <si>
    <t>镇（街）</t>
  </si>
  <si>
    <t>合计
（剔除两项补贴重复人数）</t>
  </si>
  <si>
    <t>困难残疾人生活补贴</t>
  </si>
  <si>
    <t>重度残疾人护理（服务）补贴</t>
  </si>
  <si>
    <t>小计</t>
  </si>
  <si>
    <r>
      <rPr>
        <sz val="10"/>
        <color rgb="FF000000"/>
        <rFont val="仿宋_GB2312"/>
        <charset val="134"/>
      </rPr>
      <t>低保重残
（525元/人</t>
    </r>
    <r>
      <rPr>
        <sz val="10"/>
        <color rgb="FF000000"/>
        <rFont val="宋体"/>
        <charset val="134"/>
      </rPr>
      <t>﹒</t>
    </r>
    <r>
      <rPr>
        <sz val="10"/>
        <color rgb="FF000000"/>
        <rFont val="仿宋_GB2312"/>
        <charset val="134"/>
      </rPr>
      <t>月）</t>
    </r>
  </si>
  <si>
    <r>
      <rPr>
        <sz val="10"/>
        <color rgb="FF000000"/>
        <rFont val="仿宋_GB2312"/>
        <charset val="134"/>
      </rPr>
      <t>低保3、4级精神、智力残疾人
（420元/人</t>
    </r>
    <r>
      <rPr>
        <sz val="10"/>
        <color rgb="FF000000"/>
        <rFont val="宋体"/>
        <charset val="134"/>
      </rPr>
      <t>﹒</t>
    </r>
    <r>
      <rPr>
        <sz val="10"/>
        <color rgb="FF000000"/>
        <rFont val="仿宋_GB2312"/>
        <charset val="134"/>
      </rPr>
      <t>月）</t>
    </r>
  </si>
  <si>
    <r>
      <rPr>
        <sz val="10"/>
        <color rgb="FF000000"/>
        <rFont val="仿宋_GB2312"/>
        <charset val="134"/>
      </rPr>
      <t>低保非重残
（262.5元/人</t>
    </r>
    <r>
      <rPr>
        <sz val="10"/>
        <color rgb="FF000000"/>
        <rFont val="宋体"/>
        <charset val="134"/>
      </rPr>
      <t>﹒</t>
    </r>
    <r>
      <rPr>
        <sz val="10"/>
        <color rgb="FF000000"/>
        <rFont val="仿宋_GB2312"/>
        <charset val="134"/>
      </rPr>
      <t>月）</t>
    </r>
  </si>
  <si>
    <r>
      <rPr>
        <sz val="10"/>
        <color rgb="FF000000"/>
        <rFont val="仿宋_GB2312"/>
        <charset val="134"/>
      </rPr>
      <t>非低保重残
（1050元/人</t>
    </r>
    <r>
      <rPr>
        <sz val="10"/>
        <color rgb="FF000000"/>
        <rFont val="宋体"/>
        <charset val="134"/>
      </rPr>
      <t>﹒</t>
    </r>
    <r>
      <rPr>
        <sz val="10"/>
        <color rgb="FF000000"/>
        <rFont val="仿宋_GB2312"/>
        <charset val="134"/>
      </rPr>
      <t>月）</t>
    </r>
  </si>
  <si>
    <r>
      <rPr>
        <sz val="10"/>
        <color rgb="FF000000"/>
        <rFont val="仿宋_GB2312"/>
        <charset val="134"/>
      </rPr>
      <t>家庭人均收入在低保标准2倍以内的一户多残、依老养残特殊困难残疾人
（630元/人</t>
    </r>
    <r>
      <rPr>
        <sz val="10"/>
        <color rgb="FF000000"/>
        <rFont val="宋体"/>
        <charset val="134"/>
      </rPr>
      <t>﹒</t>
    </r>
    <r>
      <rPr>
        <sz val="10"/>
        <color rgb="FF000000"/>
        <rFont val="仿宋_GB2312"/>
        <charset val="134"/>
      </rPr>
      <t>月）</t>
    </r>
  </si>
  <si>
    <r>
      <rPr>
        <sz val="10"/>
        <color rgb="FF000000"/>
        <rFont val="仿宋_GB2312"/>
        <charset val="134"/>
      </rPr>
      <t>无业无固定收入三、四级精神、智力的残疾人
（420元/人</t>
    </r>
    <r>
      <rPr>
        <sz val="10"/>
        <color rgb="FF000000"/>
        <rFont val="宋体"/>
        <charset val="134"/>
      </rPr>
      <t>﹒</t>
    </r>
    <r>
      <rPr>
        <sz val="10"/>
        <color rgb="FF000000"/>
        <rFont val="仿宋_GB2312"/>
        <charset val="134"/>
      </rPr>
      <t>月）</t>
    </r>
  </si>
  <si>
    <t>照护支出持续6个月以上的重度残疾人
（140元/人﹒月）</t>
  </si>
  <si>
    <t>照护支出持续6个月以上的低保内（边缘）重度残疾人
（25元/人次（每次服务时长1小时））</t>
  </si>
  <si>
    <t>人数</t>
  </si>
  <si>
    <t>补贴
金额</t>
  </si>
  <si>
    <t>人次</t>
  </si>
  <si>
    <t>永阳
街道</t>
  </si>
  <si>
    <t>白马
镇</t>
  </si>
  <si>
    <t>东屏
街道</t>
  </si>
  <si>
    <t>洪蓝
街道</t>
  </si>
  <si>
    <t>石湫街道</t>
  </si>
  <si>
    <t>和凤
镇</t>
  </si>
  <si>
    <t>晶桥
镇</t>
  </si>
  <si>
    <t>开发
区</t>
  </si>
  <si>
    <t>林场</t>
  </si>
  <si>
    <t>合计</t>
  </si>
  <si>
    <t>制表人：                              科室负责人：                              分管领导：                              单位负责人：</t>
  </si>
  <si>
    <t>备注：护理补贴实际享受人数是8422人，全国系统显示8423人，因白马何家发5月份转特困，但4月份的助残服务费要正常发放。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</si>
</sst>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_);[Red]\(0.0\)"/>
    <numFmt numFmtId="178" formatCode="0_);[Red]\(0\)"/>
  </numFmts>
  <fonts count="38">
    <font>
      <sz val="11"/>
      <color theme="1"/>
      <name val="宋体"/>
      <charset val="134"/>
      <scheme val="minor"/>
    </font>
    <font>
      <sz val="12"/>
      <color rgb="FFFF0000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8"/>
      <color rgb="FF000000"/>
      <name val="宋体"/>
      <charset val="134"/>
    </font>
    <font>
      <sz val="11"/>
      <color rgb="FF000000"/>
      <name val="宋体"/>
      <charset val="134"/>
    </font>
    <font>
      <sz val="11"/>
      <color indexed="8"/>
      <name val="仿宋_GB2312"/>
      <charset val="134"/>
    </font>
    <font>
      <sz val="10"/>
      <name val="仿宋_GB2312"/>
      <charset val="134"/>
    </font>
    <font>
      <sz val="12"/>
      <name val="仿宋_GB2312"/>
      <charset val="134"/>
    </font>
    <font>
      <sz val="10"/>
      <color rgb="FF000000"/>
      <name val="仿宋_GB2312"/>
      <charset val="134"/>
    </font>
    <font>
      <sz val="10"/>
      <color indexed="8"/>
      <name val="仿宋_GB2312"/>
      <charset val="134"/>
    </font>
    <font>
      <sz val="9"/>
      <color indexed="8"/>
      <name val="仿宋_GB2312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9"/>
      <name val="宋体"/>
      <charset val="134"/>
    </font>
    <font>
      <sz val="11"/>
      <color theme="1"/>
      <name val="Tahoma"/>
      <charset val="134"/>
    </font>
    <font>
      <sz val="11"/>
      <color indexed="8"/>
      <name val="宋体"/>
      <charset val="134"/>
    </font>
    <font>
      <sz val="20"/>
      <color rgb="FF000000"/>
      <name val="宋体"/>
      <charset val="134"/>
    </font>
    <font>
      <sz val="20"/>
      <color rgb="FF000000"/>
      <name val="方正小标宋简体"/>
      <charset val="134"/>
    </font>
    <font>
      <sz val="10"/>
      <color rgb="FF00000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1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10" applyNumberFormat="0" applyAlignment="0" applyProtection="0">
      <alignment vertical="center"/>
    </xf>
    <xf numFmtId="0" fontId="22" fillId="5" borderId="11" applyNumberFormat="0" applyAlignment="0" applyProtection="0">
      <alignment vertical="center"/>
    </xf>
    <xf numFmtId="0" fontId="23" fillId="5" borderId="10" applyNumberFormat="0" applyAlignment="0" applyProtection="0">
      <alignment vertical="center"/>
    </xf>
    <xf numFmtId="0" fontId="24" fillId="6" borderId="12" applyNumberFormat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 applyProtection="0"/>
    <xf numFmtId="0" fontId="32" fillId="34" borderId="0" applyNumberFormat="0" applyBorder="0" applyAlignment="0" applyProtection="0">
      <alignment vertical="center"/>
    </xf>
    <xf numFmtId="0" fontId="33" fillId="0" borderId="0"/>
    <xf numFmtId="0" fontId="3" fillId="0" borderId="0"/>
    <xf numFmtId="0" fontId="34" fillId="0" borderId="0">
      <alignment vertical="center"/>
    </xf>
  </cellStyleXfs>
  <cellXfs count="31">
    <xf numFmtId="0" fontId="0" fillId="0" borderId="0" xfId="0">
      <alignment vertical="center"/>
    </xf>
    <xf numFmtId="0" fontId="1" fillId="2" borderId="0" xfId="0" applyFont="1" applyFill="1" applyBorder="1" applyAlignment="1"/>
    <xf numFmtId="0" fontId="1" fillId="2" borderId="0" xfId="0" applyFont="1" applyFill="1" applyBorder="1" applyAlignment="1">
      <alignment vertical="center"/>
    </xf>
    <xf numFmtId="0" fontId="2" fillId="2" borderId="0" xfId="0" applyFont="1" applyFill="1" applyBorder="1" applyAlignment="1"/>
    <xf numFmtId="0" fontId="3" fillId="2" borderId="0" xfId="0" applyFont="1" applyFill="1" applyBorder="1" applyAlignment="1"/>
    <xf numFmtId="0" fontId="3" fillId="2" borderId="0" xfId="0" applyFont="1" applyFill="1" applyBorder="1" applyAlignment="1">
      <alignment wrapText="1"/>
    </xf>
    <xf numFmtId="176" fontId="3" fillId="2" borderId="0" xfId="0" applyNumberFormat="1" applyFont="1" applyFill="1" applyBorder="1" applyAlignment="1"/>
    <xf numFmtId="0" fontId="4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/>
    </xf>
    <xf numFmtId="177" fontId="12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178" fontId="12" fillId="0" borderId="1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left"/>
    </xf>
    <xf numFmtId="176" fontId="11" fillId="2" borderId="1" xfId="0" applyNumberFormat="1" applyFont="1" applyFill="1" applyBorder="1" applyAlignment="1">
      <alignment horizontal="center" vertical="center" wrapText="1"/>
    </xf>
    <xf numFmtId="0" fontId="12" fillId="0" borderId="5" xfId="0" applyNumberFormat="1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4" xfId="49"/>
    <cellStyle name="常规 10 3" xfId="50"/>
    <cellStyle name="60% - 强调文字颜色 3 5 3 2 4 2" xfId="51"/>
    <cellStyle name="常规 14" xfId="52"/>
    <cellStyle name="常规 14 2" xfId="53"/>
    <cellStyle name="常规 3" xfId="54"/>
  </cellStyles>
  <tableStyles count="0" defaultTableStyle="TableStyleMedium2"/>
  <colors>
    <mruColors>
      <color rgb="00FFFF00"/>
      <color rgb="00FF00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19"/>
  <sheetViews>
    <sheetView tabSelected="1" topLeftCell="A10" workbookViewId="0">
      <selection activeCell="D19" sqref="D19"/>
    </sheetView>
  </sheetViews>
  <sheetFormatPr defaultColWidth="9" defaultRowHeight="14.25"/>
  <cols>
    <col min="1" max="1" width="3.25" style="4" customWidth="1"/>
    <col min="2" max="2" width="7.5" style="5" customWidth="1"/>
    <col min="3" max="3" width="5.75" style="4" customWidth="1"/>
    <col min="4" max="4" width="12.875" style="4" customWidth="1"/>
    <col min="5" max="5" width="5" style="4" customWidth="1"/>
    <col min="6" max="6" width="12.375" style="4" customWidth="1"/>
    <col min="7" max="7" width="5" style="4" customWidth="1"/>
    <col min="8" max="8" width="9.25" style="4" customWidth="1"/>
    <col min="9" max="9" width="5" style="4" customWidth="1"/>
    <col min="10" max="10" width="9.625" style="4" customWidth="1"/>
    <col min="11" max="11" width="5" style="4" customWidth="1"/>
    <col min="12" max="12" width="11.25" style="4" customWidth="1"/>
    <col min="13" max="13" width="5.875" style="4" customWidth="1"/>
    <col min="14" max="14" width="11.375" style="6" customWidth="1"/>
    <col min="15" max="15" width="6.25" style="4" customWidth="1"/>
    <col min="16" max="16" width="9.125" style="4" customWidth="1"/>
    <col min="17" max="17" width="5.875" style="4" customWidth="1"/>
    <col min="18" max="18" width="7.625" style="4" customWidth="1"/>
    <col min="19" max="19" width="5.875" style="4" customWidth="1"/>
    <col min="20" max="20" width="7.625" style="4" customWidth="1"/>
    <col min="21" max="21" width="5.875" style="4" customWidth="1"/>
    <col min="22" max="22" width="8.75" style="4" customWidth="1"/>
    <col min="23" max="23" width="6.25" style="4" customWidth="1"/>
    <col min="24" max="24" width="5.625" style="4" customWidth="1"/>
    <col min="25" max="25" width="9.75" style="4" customWidth="1"/>
    <col min="26" max="16384" width="9" style="4"/>
  </cols>
  <sheetData>
    <row r="1" ht="40.5" customHeight="1" spans="1:25">
      <c r="A1" s="7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</row>
    <row r="2" ht="30" customHeight="1" spans="1:25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</row>
    <row r="3" ht="21" customHeight="1" spans="1:25">
      <c r="A3" s="10" t="s">
        <v>2</v>
      </c>
      <c r="B3" s="10" t="s">
        <v>3</v>
      </c>
      <c r="C3" s="11" t="s">
        <v>4</v>
      </c>
      <c r="D3" s="12"/>
      <c r="E3" s="13" t="s">
        <v>5</v>
      </c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29"/>
      <c r="S3" s="30" t="s">
        <v>6</v>
      </c>
      <c r="T3" s="30"/>
      <c r="U3" s="30"/>
      <c r="V3" s="30"/>
      <c r="W3" s="30"/>
      <c r="X3" s="30"/>
      <c r="Y3" s="30"/>
    </row>
    <row r="4" ht="73.5" customHeight="1" spans="1:25">
      <c r="A4" s="14"/>
      <c r="B4" s="14"/>
      <c r="C4" s="12"/>
      <c r="D4" s="12"/>
      <c r="E4" s="15" t="s">
        <v>7</v>
      </c>
      <c r="F4" s="16"/>
      <c r="G4" s="17" t="s">
        <v>8</v>
      </c>
      <c r="H4" s="18"/>
      <c r="I4" s="17" t="s">
        <v>9</v>
      </c>
      <c r="J4" s="18"/>
      <c r="K4" s="17" t="s">
        <v>10</v>
      </c>
      <c r="L4" s="18"/>
      <c r="M4" s="17" t="s">
        <v>11</v>
      </c>
      <c r="N4" s="18"/>
      <c r="O4" s="17" t="s">
        <v>12</v>
      </c>
      <c r="P4" s="18"/>
      <c r="Q4" s="17" t="s">
        <v>13</v>
      </c>
      <c r="R4" s="18"/>
      <c r="S4" s="11" t="s">
        <v>7</v>
      </c>
      <c r="T4" s="11"/>
      <c r="U4" s="18" t="s">
        <v>14</v>
      </c>
      <c r="V4" s="18"/>
      <c r="W4" s="17" t="s">
        <v>15</v>
      </c>
      <c r="X4" s="17"/>
      <c r="Y4" s="18"/>
    </row>
    <row r="5" ht="33" customHeight="1" spans="1:25">
      <c r="A5" s="14"/>
      <c r="B5" s="14"/>
      <c r="C5" s="19" t="s">
        <v>16</v>
      </c>
      <c r="D5" s="20" t="s">
        <v>17</v>
      </c>
      <c r="E5" s="19" t="s">
        <v>16</v>
      </c>
      <c r="F5" s="20" t="s">
        <v>17</v>
      </c>
      <c r="G5" s="19" t="s">
        <v>16</v>
      </c>
      <c r="H5" s="20" t="s">
        <v>17</v>
      </c>
      <c r="I5" s="19" t="s">
        <v>16</v>
      </c>
      <c r="J5" s="20" t="s">
        <v>17</v>
      </c>
      <c r="K5" s="20" t="s">
        <v>16</v>
      </c>
      <c r="L5" s="20" t="s">
        <v>17</v>
      </c>
      <c r="M5" s="20" t="s">
        <v>16</v>
      </c>
      <c r="N5" s="27" t="s">
        <v>17</v>
      </c>
      <c r="O5" s="20" t="s">
        <v>16</v>
      </c>
      <c r="P5" s="20" t="s">
        <v>17</v>
      </c>
      <c r="Q5" s="19" t="s">
        <v>16</v>
      </c>
      <c r="R5" s="20" t="s">
        <v>17</v>
      </c>
      <c r="S5" s="19" t="s">
        <v>16</v>
      </c>
      <c r="T5" s="20" t="s">
        <v>17</v>
      </c>
      <c r="U5" s="20" t="s">
        <v>16</v>
      </c>
      <c r="V5" s="20" t="s">
        <v>17</v>
      </c>
      <c r="W5" s="19" t="s">
        <v>16</v>
      </c>
      <c r="X5" s="19" t="s">
        <v>18</v>
      </c>
      <c r="Y5" s="20" t="s">
        <v>17</v>
      </c>
    </row>
    <row r="6" s="1" customFormat="1" ht="27.95" customHeight="1" spans="1:25">
      <c r="A6" s="21">
        <v>1</v>
      </c>
      <c r="B6" s="21" t="s">
        <v>19</v>
      </c>
      <c r="C6" s="21">
        <v>1627</v>
      </c>
      <c r="D6" s="22">
        <f t="shared" ref="D6:D11" si="0">F6+T6</f>
        <v>939815</v>
      </c>
      <c r="E6" s="21">
        <f t="shared" ref="E6:E11" si="1">G6+I6+K6+M6+O6+Q6</f>
        <v>850</v>
      </c>
      <c r="F6" s="22">
        <f t="shared" ref="F6:F11" si="2">H6+J6+L6+N6+P6+R6</f>
        <v>708855</v>
      </c>
      <c r="G6" s="21">
        <v>144</v>
      </c>
      <c r="H6" s="21">
        <v>75600</v>
      </c>
      <c r="I6" s="21">
        <v>54</v>
      </c>
      <c r="J6" s="25">
        <v>22680</v>
      </c>
      <c r="K6" s="21">
        <v>22</v>
      </c>
      <c r="L6" s="22">
        <v>5775</v>
      </c>
      <c r="M6" s="21">
        <v>540</v>
      </c>
      <c r="N6" s="25">
        <v>567000</v>
      </c>
      <c r="O6" s="21">
        <v>0</v>
      </c>
      <c r="P6" s="25">
        <v>0</v>
      </c>
      <c r="Q6" s="21">
        <v>90</v>
      </c>
      <c r="R6" s="25">
        <v>37800</v>
      </c>
      <c r="S6" s="25">
        <f t="shared" ref="S6:S11" si="3">U6+W6</f>
        <v>1530</v>
      </c>
      <c r="T6" s="25">
        <f t="shared" ref="T6:T11" si="4">V6+Y6</f>
        <v>230960</v>
      </c>
      <c r="U6" s="21">
        <v>1464</v>
      </c>
      <c r="V6" s="25">
        <v>204960</v>
      </c>
      <c r="W6" s="21">
        <v>66</v>
      </c>
      <c r="X6" s="25">
        <v>1040</v>
      </c>
      <c r="Y6" s="25">
        <v>26000</v>
      </c>
    </row>
    <row r="7" s="1" customFormat="1" ht="27.95" customHeight="1" spans="1:25">
      <c r="A7" s="21">
        <v>2</v>
      </c>
      <c r="B7" s="21" t="s">
        <v>20</v>
      </c>
      <c r="C7" s="21">
        <v>1196</v>
      </c>
      <c r="D7" s="21">
        <f t="shared" si="0"/>
        <v>850595</v>
      </c>
      <c r="E7" s="21">
        <f t="shared" si="1"/>
        <v>892</v>
      </c>
      <c r="F7" s="21">
        <f t="shared" si="2"/>
        <v>706860</v>
      </c>
      <c r="G7" s="21">
        <v>126</v>
      </c>
      <c r="H7" s="22">
        <v>66150</v>
      </c>
      <c r="I7" s="21">
        <v>88</v>
      </c>
      <c r="J7" s="28">
        <f>I7*420</f>
        <v>36960</v>
      </c>
      <c r="K7" s="21">
        <v>40</v>
      </c>
      <c r="L7" s="21">
        <v>10500</v>
      </c>
      <c r="M7" s="21">
        <v>516</v>
      </c>
      <c r="N7" s="25">
        <v>541800</v>
      </c>
      <c r="O7" s="21">
        <v>1</v>
      </c>
      <c r="P7" s="21">
        <v>630</v>
      </c>
      <c r="Q7" s="21">
        <v>121</v>
      </c>
      <c r="R7" s="28">
        <v>50820</v>
      </c>
      <c r="S7" s="21">
        <f t="shared" si="3"/>
        <v>981</v>
      </c>
      <c r="T7" s="21">
        <f t="shared" si="4"/>
        <v>143735</v>
      </c>
      <c r="U7" s="21">
        <v>954</v>
      </c>
      <c r="V7" s="25">
        <v>133560</v>
      </c>
      <c r="W7" s="21">
        <v>27</v>
      </c>
      <c r="X7" s="25">
        <v>407</v>
      </c>
      <c r="Y7" s="21">
        <f>25*X7</f>
        <v>10175</v>
      </c>
    </row>
    <row r="8" s="1" customFormat="1" ht="27.95" customHeight="1" spans="1:25">
      <c r="A8" s="21">
        <v>3</v>
      </c>
      <c r="B8" s="21" t="s">
        <v>21</v>
      </c>
      <c r="C8" s="21">
        <v>974</v>
      </c>
      <c r="D8" s="21">
        <v>759477.5</v>
      </c>
      <c r="E8" s="21">
        <v>788</v>
      </c>
      <c r="F8" s="21">
        <v>640552.5</v>
      </c>
      <c r="G8" s="21">
        <v>118</v>
      </c>
      <c r="H8" s="21">
        <v>61950</v>
      </c>
      <c r="I8" s="21">
        <v>56</v>
      </c>
      <c r="J8" s="21">
        <v>23520</v>
      </c>
      <c r="K8" s="21">
        <v>41</v>
      </c>
      <c r="L8" s="21">
        <v>10762.5</v>
      </c>
      <c r="M8" s="21">
        <v>480</v>
      </c>
      <c r="N8" s="21">
        <v>504000</v>
      </c>
      <c r="O8" s="21">
        <v>6</v>
      </c>
      <c r="P8" s="21">
        <v>3780</v>
      </c>
      <c r="Q8" s="21">
        <v>87</v>
      </c>
      <c r="R8" s="21">
        <v>36540</v>
      </c>
      <c r="S8" s="21">
        <v>812</v>
      </c>
      <c r="T8" s="21">
        <v>118925</v>
      </c>
      <c r="U8" s="21">
        <v>790</v>
      </c>
      <c r="V8" s="21">
        <v>110600</v>
      </c>
      <c r="W8" s="21">
        <v>22</v>
      </c>
      <c r="X8" s="21">
        <v>333</v>
      </c>
      <c r="Y8" s="21">
        <v>8325</v>
      </c>
    </row>
    <row r="9" s="1" customFormat="1" ht="27.95" customHeight="1" spans="1:25">
      <c r="A9" s="21">
        <v>4</v>
      </c>
      <c r="B9" s="21" t="s">
        <v>22</v>
      </c>
      <c r="C9" s="21">
        <v>1260</v>
      </c>
      <c r="D9" s="23">
        <f>H9+J9+L9+N9+P9+R9+V9+Y9</f>
        <v>962337.5</v>
      </c>
      <c r="E9" s="21">
        <f t="shared" si="1"/>
        <v>977</v>
      </c>
      <c r="F9" s="23">
        <f t="shared" si="2"/>
        <v>809077.5</v>
      </c>
      <c r="G9" s="21">
        <v>145</v>
      </c>
      <c r="H9" s="21">
        <f>G9*525</f>
        <v>76125</v>
      </c>
      <c r="I9" s="21">
        <v>76</v>
      </c>
      <c r="J9" s="25">
        <f>I9*420</f>
        <v>31920</v>
      </c>
      <c r="K9" s="21">
        <v>45</v>
      </c>
      <c r="L9" s="23">
        <f>K9*262.5</f>
        <v>11812.5</v>
      </c>
      <c r="M9" s="21">
        <v>620</v>
      </c>
      <c r="N9" s="25">
        <f>M9*1050</f>
        <v>651000</v>
      </c>
      <c r="O9" s="21">
        <v>0</v>
      </c>
      <c r="P9" s="25">
        <v>0</v>
      </c>
      <c r="Q9" s="21">
        <v>91</v>
      </c>
      <c r="R9" s="25">
        <f>Q9*420</f>
        <v>38220</v>
      </c>
      <c r="S9" s="25">
        <f t="shared" si="3"/>
        <v>1065</v>
      </c>
      <c r="T9" s="25">
        <f t="shared" si="4"/>
        <v>153260</v>
      </c>
      <c r="U9" s="21">
        <v>1049</v>
      </c>
      <c r="V9" s="25">
        <f>U9*140</f>
        <v>146860</v>
      </c>
      <c r="W9" s="21">
        <v>16</v>
      </c>
      <c r="X9" s="25">
        <v>256</v>
      </c>
      <c r="Y9" s="25">
        <v>6400</v>
      </c>
    </row>
    <row r="10" s="1" customFormat="1" ht="27.95" customHeight="1" spans="1:25">
      <c r="A10" s="21">
        <v>5</v>
      </c>
      <c r="B10" s="24" t="s">
        <v>23</v>
      </c>
      <c r="C10" s="21">
        <v>1099</v>
      </c>
      <c r="D10" s="21">
        <f t="shared" si="0"/>
        <v>802255</v>
      </c>
      <c r="E10" s="21">
        <f t="shared" si="1"/>
        <v>832</v>
      </c>
      <c r="F10" s="21">
        <f t="shared" si="2"/>
        <v>669795</v>
      </c>
      <c r="G10" s="21">
        <v>123</v>
      </c>
      <c r="H10" s="21">
        <v>64575</v>
      </c>
      <c r="I10" s="21">
        <v>60</v>
      </c>
      <c r="J10" s="21">
        <v>25200</v>
      </c>
      <c r="K10" s="21">
        <v>32</v>
      </c>
      <c r="L10" s="21">
        <v>8400</v>
      </c>
      <c r="M10" s="21">
        <v>496</v>
      </c>
      <c r="N10" s="21">
        <v>520800</v>
      </c>
      <c r="O10" s="21">
        <v>0</v>
      </c>
      <c r="P10" s="21">
        <v>0</v>
      </c>
      <c r="Q10" s="21">
        <v>121</v>
      </c>
      <c r="R10" s="21">
        <v>50820</v>
      </c>
      <c r="S10" s="21">
        <v>909</v>
      </c>
      <c r="T10" s="21">
        <f t="shared" si="4"/>
        <v>132460</v>
      </c>
      <c r="U10" s="22">
        <v>889</v>
      </c>
      <c r="V10" s="21">
        <v>124460</v>
      </c>
      <c r="W10" s="21">
        <v>20</v>
      </c>
      <c r="X10" s="21">
        <v>320</v>
      </c>
      <c r="Y10" s="21">
        <v>8000</v>
      </c>
    </row>
    <row r="11" s="2" customFormat="1" ht="27.95" customHeight="1" spans="1:25">
      <c r="A11" s="21">
        <v>6</v>
      </c>
      <c r="B11" s="21" t="s">
        <v>24</v>
      </c>
      <c r="C11" s="21">
        <v>1510</v>
      </c>
      <c r="D11" s="21">
        <f t="shared" si="0"/>
        <v>1153055</v>
      </c>
      <c r="E11" s="21">
        <f t="shared" si="1"/>
        <v>1222</v>
      </c>
      <c r="F11" s="21">
        <f t="shared" si="2"/>
        <v>965160</v>
      </c>
      <c r="G11" s="21">
        <v>214</v>
      </c>
      <c r="H11" s="21">
        <v>112350</v>
      </c>
      <c r="I11" s="21">
        <v>70</v>
      </c>
      <c r="J11" s="21">
        <v>29400</v>
      </c>
      <c r="K11" s="21">
        <v>64</v>
      </c>
      <c r="L11" s="21">
        <v>16800</v>
      </c>
      <c r="M11" s="21">
        <v>697</v>
      </c>
      <c r="N11" s="21">
        <v>731850</v>
      </c>
      <c r="O11" s="21">
        <v>2</v>
      </c>
      <c r="P11" s="21">
        <v>1260</v>
      </c>
      <c r="Q11" s="21">
        <v>175</v>
      </c>
      <c r="R11" s="21">
        <v>73500</v>
      </c>
      <c r="S11" s="21">
        <f t="shared" si="3"/>
        <v>1252</v>
      </c>
      <c r="T11" s="21">
        <f t="shared" si="4"/>
        <v>187895</v>
      </c>
      <c r="U11" s="21">
        <v>1203</v>
      </c>
      <c r="V11" s="21">
        <v>168420</v>
      </c>
      <c r="W11" s="21">
        <v>49</v>
      </c>
      <c r="X11" s="21">
        <v>779</v>
      </c>
      <c r="Y11" s="21">
        <v>19475</v>
      </c>
    </row>
    <row r="12" s="1" customFormat="1" ht="27.95" customHeight="1" spans="1:25">
      <c r="A12" s="21">
        <v>7</v>
      </c>
      <c r="B12" s="21" t="s">
        <v>25</v>
      </c>
      <c r="C12" s="21">
        <v>1157</v>
      </c>
      <c r="D12" s="21">
        <v>889620</v>
      </c>
      <c r="E12" s="21">
        <v>901</v>
      </c>
      <c r="F12" s="21">
        <v>741405</v>
      </c>
      <c r="G12" s="21">
        <v>130</v>
      </c>
      <c r="H12" s="21">
        <v>68250</v>
      </c>
      <c r="I12" s="21">
        <v>60</v>
      </c>
      <c r="J12" s="21">
        <v>25200</v>
      </c>
      <c r="K12" s="21">
        <v>42</v>
      </c>
      <c r="L12" s="21">
        <v>11025</v>
      </c>
      <c r="M12" s="21">
        <v>565</v>
      </c>
      <c r="N12" s="21">
        <v>593250</v>
      </c>
      <c r="O12" s="21">
        <v>0</v>
      </c>
      <c r="P12" s="21">
        <v>0</v>
      </c>
      <c r="Q12" s="21">
        <v>104</v>
      </c>
      <c r="R12" s="21">
        <v>43680</v>
      </c>
      <c r="S12" s="21">
        <v>989</v>
      </c>
      <c r="T12" s="21">
        <v>148215</v>
      </c>
      <c r="U12" s="21">
        <v>951</v>
      </c>
      <c r="V12" s="21">
        <v>133140</v>
      </c>
      <c r="W12" s="21">
        <v>38</v>
      </c>
      <c r="X12" s="21">
        <v>603</v>
      </c>
      <c r="Y12" s="21">
        <v>15075</v>
      </c>
    </row>
    <row r="13" s="1" customFormat="1" ht="27.95" customHeight="1" spans="1:25">
      <c r="A13" s="21">
        <v>8</v>
      </c>
      <c r="B13" s="21" t="s">
        <v>26</v>
      </c>
      <c r="C13" s="21">
        <v>1259</v>
      </c>
      <c r="D13" s="21">
        <f>F13+T13</f>
        <v>697452.5</v>
      </c>
      <c r="E13" s="21">
        <f>G13+I13+K13+M13+O13+Q13</f>
        <v>660</v>
      </c>
      <c r="F13" s="21">
        <f>H13+J13+L13+N13+P13+R13</f>
        <v>536602.5</v>
      </c>
      <c r="G13" s="21">
        <v>96</v>
      </c>
      <c r="H13" s="21">
        <v>50400</v>
      </c>
      <c r="I13" s="21">
        <v>47</v>
      </c>
      <c r="J13" s="21">
        <v>19740</v>
      </c>
      <c r="K13" s="21">
        <v>17</v>
      </c>
      <c r="L13" s="21">
        <v>4462.5</v>
      </c>
      <c r="M13" s="21">
        <v>398</v>
      </c>
      <c r="N13" s="21">
        <v>417900</v>
      </c>
      <c r="O13" s="21">
        <v>6</v>
      </c>
      <c r="P13" s="21">
        <v>3780</v>
      </c>
      <c r="Q13" s="21">
        <v>96</v>
      </c>
      <c r="R13" s="21">
        <v>40320</v>
      </c>
      <c r="S13" s="21">
        <f>U13+W13</f>
        <v>1114</v>
      </c>
      <c r="T13" s="21">
        <f>V13+Y13</f>
        <v>160850</v>
      </c>
      <c r="U13" s="21">
        <v>1095</v>
      </c>
      <c r="V13" s="21">
        <v>153300</v>
      </c>
      <c r="W13" s="21">
        <v>19</v>
      </c>
      <c r="X13" s="21">
        <v>302</v>
      </c>
      <c r="Y13" s="21">
        <v>7550</v>
      </c>
    </row>
    <row r="14" s="1" customFormat="1" ht="27.95" customHeight="1" spans="1:25">
      <c r="A14" s="21">
        <v>9</v>
      </c>
      <c r="B14" s="21" t="s">
        <v>27</v>
      </c>
      <c r="C14" s="21">
        <v>30</v>
      </c>
      <c r="D14" s="21">
        <v>8190</v>
      </c>
      <c r="E14" s="25">
        <v>8</v>
      </c>
      <c r="F14" s="21">
        <v>4410</v>
      </c>
      <c r="G14" s="21">
        <v>4</v>
      </c>
      <c r="H14" s="21">
        <v>2100</v>
      </c>
      <c r="I14" s="21">
        <v>1</v>
      </c>
      <c r="J14" s="21">
        <v>420</v>
      </c>
      <c r="K14" s="21">
        <v>0</v>
      </c>
      <c r="L14" s="21">
        <v>0</v>
      </c>
      <c r="M14" s="21">
        <v>1</v>
      </c>
      <c r="N14" s="21">
        <v>1050</v>
      </c>
      <c r="O14" s="21">
        <v>0</v>
      </c>
      <c r="P14" s="21">
        <v>0</v>
      </c>
      <c r="Q14" s="21">
        <v>2</v>
      </c>
      <c r="R14" s="21">
        <v>840</v>
      </c>
      <c r="S14" s="21">
        <v>27</v>
      </c>
      <c r="T14" s="21">
        <v>3780</v>
      </c>
      <c r="U14" s="21">
        <v>27</v>
      </c>
      <c r="V14" s="21">
        <v>3780</v>
      </c>
      <c r="W14" s="25">
        <v>0</v>
      </c>
      <c r="X14" s="25">
        <v>0</v>
      </c>
      <c r="Y14" s="25">
        <v>0</v>
      </c>
    </row>
    <row r="15" ht="27.95" customHeight="1" spans="1:25">
      <c r="A15" s="21" t="s">
        <v>28</v>
      </c>
      <c r="B15" s="21"/>
      <c r="C15" s="21">
        <f t="shared" ref="C15:Y15" si="5">SUM(C6:C14)</f>
        <v>10112</v>
      </c>
      <c r="D15" s="22">
        <f t="shared" si="5"/>
        <v>7062797.5</v>
      </c>
      <c r="E15" s="21">
        <f t="shared" si="5"/>
        <v>7130</v>
      </c>
      <c r="F15" s="22">
        <f t="shared" si="5"/>
        <v>5782717.5</v>
      </c>
      <c r="G15" s="21">
        <f t="shared" si="5"/>
        <v>1100</v>
      </c>
      <c r="H15" s="21">
        <f t="shared" si="5"/>
        <v>577500</v>
      </c>
      <c r="I15" s="21">
        <f t="shared" si="5"/>
        <v>512</v>
      </c>
      <c r="J15" s="25">
        <f t="shared" si="5"/>
        <v>215040</v>
      </c>
      <c r="K15" s="21">
        <f t="shared" si="5"/>
        <v>303</v>
      </c>
      <c r="L15" s="22">
        <f t="shared" si="5"/>
        <v>79537.5</v>
      </c>
      <c r="M15" s="21">
        <f t="shared" si="5"/>
        <v>4313</v>
      </c>
      <c r="N15" s="25">
        <f t="shared" si="5"/>
        <v>4528650</v>
      </c>
      <c r="O15" s="21">
        <f t="shared" si="5"/>
        <v>15</v>
      </c>
      <c r="P15" s="25">
        <f t="shared" si="5"/>
        <v>9450</v>
      </c>
      <c r="Q15" s="21">
        <f t="shared" si="5"/>
        <v>887</v>
      </c>
      <c r="R15" s="25">
        <f t="shared" si="5"/>
        <v>372540</v>
      </c>
      <c r="S15" s="25">
        <f t="shared" si="5"/>
        <v>8679</v>
      </c>
      <c r="T15" s="25">
        <f t="shared" si="5"/>
        <v>1280080</v>
      </c>
      <c r="U15" s="21">
        <f t="shared" si="5"/>
        <v>8422</v>
      </c>
      <c r="V15" s="25">
        <f t="shared" si="5"/>
        <v>1179080</v>
      </c>
      <c r="W15" s="21">
        <f t="shared" si="5"/>
        <v>257</v>
      </c>
      <c r="X15" s="25">
        <f t="shared" si="5"/>
        <v>4040</v>
      </c>
      <c r="Y15" s="25">
        <f t="shared" si="5"/>
        <v>101000</v>
      </c>
    </row>
    <row r="16" s="3" customFormat="1" ht="18.75" customHeight="1" spans="1:25">
      <c r="A16" s="26" t="s">
        <v>29</v>
      </c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</row>
    <row r="17" ht="17" customHeight="1"/>
    <row r="19" spans="4:4">
      <c r="D19" s="4" t="s">
        <v>30</v>
      </c>
    </row>
  </sheetData>
  <mergeCells count="18">
    <mergeCell ref="A1:Y1"/>
    <mergeCell ref="A2:Y2"/>
    <mergeCell ref="E3:R3"/>
    <mergeCell ref="S3:Y3"/>
    <mergeCell ref="E4:F4"/>
    <mergeCell ref="G4:H4"/>
    <mergeCell ref="I4:J4"/>
    <mergeCell ref="K4:L4"/>
    <mergeCell ref="M4:N4"/>
    <mergeCell ref="O4:P4"/>
    <mergeCell ref="Q4:R4"/>
    <mergeCell ref="S4:T4"/>
    <mergeCell ref="U4:V4"/>
    <mergeCell ref="W4:Y4"/>
    <mergeCell ref="A16:Y16"/>
    <mergeCell ref="A3:A5"/>
    <mergeCell ref="B3:B5"/>
    <mergeCell ref="C3:D4"/>
  </mergeCells>
  <printOptions horizontalCentered="1"/>
  <pageMargins left="0.551181102362205" right="0.551181102362205" top="0.984251968503937" bottom="0.984251968503937" header="0.511811023622047" footer="0.511811023622047"/>
  <pageSetup paperSize="9" scale="73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燕子</cp:lastModifiedBy>
  <dcterms:created xsi:type="dcterms:W3CDTF">2017-01-12T02:23:00Z</dcterms:created>
  <cp:lastPrinted>2023-01-10T02:55:00Z</cp:lastPrinted>
  <dcterms:modified xsi:type="dcterms:W3CDTF">2024-05-08T10:09:01Z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KSORubyTemplateID" linkTarget="0">
    <vt:lpwstr>11</vt:lpwstr>
  </property>
  <property fmtid="{D5CDD505-2E9C-101B-9397-08002B2CF9AE}" pid="4" name="ICV">
    <vt:lpwstr>0FA5AF3DAAA74B8C992FCFDECD4669C2</vt:lpwstr>
  </property>
</Properties>
</file>