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Sheet1!$A$1:$Y$16</definedName>
    <definedName name="_xlnm._FilterDatabase" localSheetId="0" hidden="1">Sheet1!$D$6:$D$14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<sst xmlns="http://schemas.openxmlformats.org/spreadsheetml/2006/main" count="51" uniqueCount="30">
  <si>
    <r>
      <rPr>
        <sz val="18"/>
        <color rgb="FF000000"/>
        <rFont val="宋体"/>
        <charset val="134"/>
      </rPr>
      <t>2024年8月</t>
    </r>
    <r>
      <rPr>
        <sz val="20"/>
        <color rgb="FF000000"/>
        <rFont val="宋体"/>
        <charset val="134"/>
      </rPr>
      <t>溧水区</t>
    </r>
    <r>
      <rPr>
        <sz val="20"/>
        <color rgb="FF000000"/>
        <rFont val="方正小标宋简体"/>
        <charset val="134"/>
      </rPr>
      <t>残疾人两项补贴发放统计表</t>
    </r>
  </si>
  <si>
    <t>填报单位（盖章）： 南京市溧水区民政局                       审核单位（盖章）： 溧水区财政局                      填报时间：2024.8                                 单位：元</t>
  </si>
  <si>
    <t>序
号</t>
  </si>
  <si>
    <t>镇（街）</t>
  </si>
  <si>
    <t>合计
（剔除两项补贴重复人数）</t>
  </si>
  <si>
    <t>困难残疾人生活补贴</t>
  </si>
  <si>
    <t>重度残疾人护理（服务）补贴</t>
  </si>
  <si>
    <t>小计</t>
  </si>
  <si>
    <r>
      <rPr>
        <sz val="10"/>
        <color rgb="FF000000"/>
        <rFont val="仿宋_GB2312"/>
        <charset val="134"/>
      </rPr>
      <t>低保重残
（540元/人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</si>
  <si>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低保3、4级精神、智力残疾人
（432元/人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</si>
  <si>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低保非重残
（270元/人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</si>
  <si>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非低保重残
（1080元/人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</si>
  <si>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家庭人均收入在低保标准2倍以内的一户多残、依老养残特殊困难残疾人
（648元/人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</si>
  <si>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无业无固定收入三、四级精神、智力的残疾人
（432元/人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</si>
  <si>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t>照护支出持续6个月以上的重度残疾人
（140元/人﹒月）</t>
  </si>
  <si>
    <t>照护支出持续6个月以上的低保内（边缘）重度残疾人
（25元/人次（每次服务时长1小时））</t>
  </si>
  <si>
    <t>人数</t>
  </si>
  <si>
    <t>补贴
金额</t>
  </si>
  <si>
    <t>人次</t>
  </si>
  <si>
    <t>永阳
街道</t>
  </si>
  <si>
    <t>白马
镇</t>
  </si>
  <si>
    <t>东屏
街道</t>
  </si>
  <si>
    <t>洪蓝
街道</t>
  </si>
  <si>
    <t>石湫街道</t>
  </si>
  <si>
    <t>和凤
镇</t>
  </si>
  <si>
    <t>晶桥
镇</t>
  </si>
  <si>
    <t>开发
区</t>
  </si>
  <si>
    <t>林场</t>
  </si>
  <si>
    <t>合计</t>
  </si>
  <si>
    <t>制表人：                              科室负责人：                              分管领导：                              单位负责人：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</si>
</sst>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8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9"/>
      <color indexed="8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20"/>
      <color rgb="FF000000"/>
      <name val="宋体"/>
      <charset val="134"/>
    </font>
    <font>
      <sz val="20"/>
      <color rgb="FF000000"/>
      <name val="方正小标宋简体"/>
      <charset val="134"/>
    </font>
    <font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Protection="0"/>
    <xf numFmtId="0" fontId="32" fillId="34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wrapText="1"/>
    </xf>
    <xf numFmtId="176" fontId="3" fillId="2" borderId="0" xfId="0" applyNumberFormat="1" applyFont="1" applyFill="1" applyBorder="1" applyAlignment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76" fontId="11" fillId="2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3" xfId="50"/>
    <cellStyle name="60% - 强调文字颜色 3 5 3 2 4 2" xfId="51"/>
    <cellStyle name="常规 14" xfId="52"/>
    <cellStyle name="常规 14 2" xfId="53"/>
    <cellStyle name="常规 3" xfId="54"/>
  </cellStyles>
  <tableStyles count="0" defaultTableStyle="TableStyleMedium2"/>
  <colors>
    <mruColors>
      <color rgb="00FFFF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2"/>
  <sheetViews>
    <sheetView tabSelected="1" workbookViewId="0">
      <selection activeCell="Z24" sqref="Z24"/>
    </sheetView>
  </sheetViews>
  <sheetFormatPr defaultColWidth="9" defaultRowHeight="14.25"/>
  <cols>
    <col min="1" max="1" width="3.25" style="4" customWidth="1"/>
    <col min="2" max="2" width="7.5" style="5" customWidth="1"/>
    <col min="3" max="3" width="5.75" style="4" customWidth="1"/>
    <col min="4" max="4" width="12.875" style="4" customWidth="1"/>
    <col min="5" max="5" width="5" style="4" customWidth="1"/>
    <col min="6" max="6" width="12.375" style="4" customWidth="1"/>
    <col min="7" max="7" width="5" style="4" customWidth="1"/>
    <col min="8" max="8" width="9.25" style="4" customWidth="1"/>
    <col min="9" max="9" width="5" style="4" customWidth="1"/>
    <col min="10" max="10" width="9.625" style="4" customWidth="1"/>
    <col min="11" max="11" width="5" style="4" customWidth="1"/>
    <col min="12" max="12" width="11.25" style="4" customWidth="1"/>
    <col min="13" max="13" width="5.875" style="4" customWidth="1"/>
    <col min="14" max="14" width="11.375" style="6" customWidth="1"/>
    <col min="15" max="15" width="6.25" style="4" customWidth="1"/>
    <col min="16" max="16" width="9.125" style="4" customWidth="1"/>
    <col min="17" max="17" width="5.875" style="4" customWidth="1"/>
    <col min="18" max="18" width="7.625" style="4" customWidth="1"/>
    <col min="19" max="19" width="5.875" style="4" customWidth="1"/>
    <col min="20" max="20" width="7.625" style="4" customWidth="1"/>
    <col min="21" max="21" width="5.875" style="4" customWidth="1"/>
    <col min="22" max="22" width="8.75" style="4" customWidth="1"/>
    <col min="23" max="23" width="6.25" style="4" customWidth="1"/>
    <col min="24" max="24" width="5.625" style="4" customWidth="1"/>
    <col min="25" max="25" width="9.75" style="4" customWidth="1"/>
    <col min="26" max="16384" width="9" style="4"/>
  </cols>
  <sheetData>
    <row r="1" ht="40.5" customHeight="1" spans="1: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ht="30" customHeight="1" spans="1: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21" customHeight="1" spans="1:25">
      <c r="A3" s="10" t="s">
        <v>2</v>
      </c>
      <c r="B3" s="10" t="s">
        <v>3</v>
      </c>
      <c r="C3" s="11" t="s">
        <v>4</v>
      </c>
      <c r="D3" s="12"/>
      <c r="E3" s="13" t="s">
        <v>5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29"/>
      <c r="S3" s="30" t="s">
        <v>6</v>
      </c>
      <c r="T3" s="30"/>
      <c r="U3" s="30"/>
      <c r="V3" s="30"/>
      <c r="W3" s="30"/>
      <c r="X3" s="30"/>
      <c r="Y3" s="30"/>
    </row>
    <row r="4" ht="73.5" customHeight="1" spans="1:25">
      <c r="A4" s="14"/>
      <c r="B4" s="14"/>
      <c r="C4" s="12"/>
      <c r="D4" s="12"/>
      <c r="E4" s="15" t="s">
        <v>7</v>
      </c>
      <c r="F4" s="16"/>
      <c r="G4" s="17" t="s">
        <v>8</v>
      </c>
      <c r="H4" s="18"/>
      <c r="I4" s="17" t="s">
        <v>9</v>
      </c>
      <c r="J4" s="18"/>
      <c r="K4" s="17" t="s">
        <v>10</v>
      </c>
      <c r="L4" s="18"/>
      <c r="M4" s="17" t="s">
        <v>11</v>
      </c>
      <c r="N4" s="18"/>
      <c r="O4" s="17" t="s">
        <v>12</v>
      </c>
      <c r="P4" s="18"/>
      <c r="Q4" s="17" t="s">
        <v>13</v>
      </c>
      <c r="R4" s="18"/>
      <c r="S4" s="11" t="s">
        <v>7</v>
      </c>
      <c r="T4" s="11"/>
      <c r="U4" s="18" t="s">
        <v>14</v>
      </c>
      <c r="V4" s="18"/>
      <c r="W4" s="17" t="s">
        <v>15</v>
      </c>
      <c r="X4" s="17"/>
      <c r="Y4" s="18"/>
    </row>
    <row r="5" ht="33" customHeight="1" spans="1:25">
      <c r="A5" s="14"/>
      <c r="B5" s="14"/>
      <c r="C5" s="19" t="s">
        <v>16</v>
      </c>
      <c r="D5" s="20" t="s">
        <v>17</v>
      </c>
      <c r="E5" s="19" t="s">
        <v>16</v>
      </c>
      <c r="F5" s="20" t="s">
        <v>17</v>
      </c>
      <c r="G5" s="19" t="s">
        <v>16</v>
      </c>
      <c r="H5" s="20" t="s">
        <v>17</v>
      </c>
      <c r="I5" s="19" t="s">
        <v>16</v>
      </c>
      <c r="J5" s="20" t="s">
        <v>17</v>
      </c>
      <c r="K5" s="20" t="s">
        <v>16</v>
      </c>
      <c r="L5" s="20" t="s">
        <v>17</v>
      </c>
      <c r="M5" s="20" t="s">
        <v>16</v>
      </c>
      <c r="N5" s="28" t="s">
        <v>17</v>
      </c>
      <c r="O5" s="20" t="s">
        <v>16</v>
      </c>
      <c r="P5" s="20" t="s">
        <v>17</v>
      </c>
      <c r="Q5" s="19" t="s">
        <v>16</v>
      </c>
      <c r="R5" s="20" t="s">
        <v>17</v>
      </c>
      <c r="S5" s="19" t="s">
        <v>16</v>
      </c>
      <c r="T5" s="20" t="s">
        <v>17</v>
      </c>
      <c r="U5" s="20" t="s">
        <v>16</v>
      </c>
      <c r="V5" s="20" t="s">
        <v>17</v>
      </c>
      <c r="W5" s="19" t="s">
        <v>16</v>
      </c>
      <c r="X5" s="19" t="s">
        <v>18</v>
      </c>
      <c r="Y5" s="20" t="s">
        <v>17</v>
      </c>
    </row>
    <row r="6" s="1" customFormat="1" ht="27.95" customHeight="1" spans="1:25">
      <c r="A6" s="21">
        <v>1</v>
      </c>
      <c r="B6" s="21" t="s">
        <v>19</v>
      </c>
      <c r="C6" s="21">
        <v>1643</v>
      </c>
      <c r="D6" s="22">
        <f>F6+T6</f>
        <v>951899</v>
      </c>
      <c r="E6" s="21">
        <f>G6+I6+K6+M6+O6+Q6</f>
        <v>841</v>
      </c>
      <c r="F6" s="22">
        <f>H6+J6+L6+N6+P6+R6</f>
        <v>723654</v>
      </c>
      <c r="G6" s="21">
        <v>140</v>
      </c>
      <c r="H6" s="21">
        <v>75600</v>
      </c>
      <c r="I6" s="21">
        <v>54</v>
      </c>
      <c r="J6" s="23">
        <v>23328</v>
      </c>
      <c r="K6" s="21">
        <v>21</v>
      </c>
      <c r="L6" s="22">
        <v>5670</v>
      </c>
      <c r="M6" s="21">
        <v>538</v>
      </c>
      <c r="N6" s="23">
        <v>581040</v>
      </c>
      <c r="O6" s="21">
        <v>0</v>
      </c>
      <c r="P6" s="23">
        <v>0</v>
      </c>
      <c r="Q6" s="21">
        <v>88</v>
      </c>
      <c r="R6" s="23">
        <v>38016</v>
      </c>
      <c r="S6" s="23">
        <f>U6+W6</f>
        <v>1535</v>
      </c>
      <c r="T6" s="23">
        <f>V6+Y6</f>
        <v>228245</v>
      </c>
      <c r="U6" s="21">
        <v>1483</v>
      </c>
      <c r="V6" s="23">
        <v>207620</v>
      </c>
      <c r="W6" s="21">
        <v>52</v>
      </c>
      <c r="X6" s="23">
        <v>825</v>
      </c>
      <c r="Y6" s="23">
        <v>20625</v>
      </c>
    </row>
    <row r="7" s="1" customFormat="1" ht="27.95" customHeight="1" spans="1:25">
      <c r="A7" s="21">
        <v>2</v>
      </c>
      <c r="B7" s="21" t="s">
        <v>20</v>
      </c>
      <c r="C7" s="21">
        <v>1194</v>
      </c>
      <c r="D7" s="21">
        <v>867849</v>
      </c>
      <c r="E7" s="21">
        <v>887</v>
      </c>
      <c r="F7" s="21">
        <v>723384</v>
      </c>
      <c r="G7" s="21">
        <v>128</v>
      </c>
      <c r="H7" s="21">
        <v>69120</v>
      </c>
      <c r="I7" s="21">
        <v>91</v>
      </c>
      <c r="J7" s="21">
        <v>39312</v>
      </c>
      <c r="K7" s="21">
        <v>40</v>
      </c>
      <c r="L7" s="21">
        <v>10800</v>
      </c>
      <c r="M7" s="21">
        <v>513</v>
      </c>
      <c r="N7" s="21">
        <v>554040</v>
      </c>
      <c r="O7" s="21">
        <v>2</v>
      </c>
      <c r="P7" s="21">
        <v>1296</v>
      </c>
      <c r="Q7" s="21">
        <v>113</v>
      </c>
      <c r="R7" s="21">
        <v>48816</v>
      </c>
      <c r="S7" s="21">
        <v>982</v>
      </c>
      <c r="T7" s="21">
        <v>144465</v>
      </c>
      <c r="U7" s="21">
        <v>955</v>
      </c>
      <c r="V7" s="21">
        <v>133840</v>
      </c>
      <c r="W7" s="21">
        <v>27</v>
      </c>
      <c r="X7" s="21">
        <v>425</v>
      </c>
      <c r="Y7" s="21">
        <v>10625</v>
      </c>
    </row>
    <row r="8" s="1" customFormat="1" ht="27.95" customHeight="1" spans="1:25">
      <c r="A8" s="21">
        <v>3</v>
      </c>
      <c r="B8" s="21" t="s">
        <v>21</v>
      </c>
      <c r="C8" s="21">
        <v>974</v>
      </c>
      <c r="D8" s="21">
        <v>777280</v>
      </c>
      <c r="E8" s="21">
        <v>787</v>
      </c>
      <c r="F8" s="21">
        <v>658260</v>
      </c>
      <c r="G8" s="21">
        <v>121</v>
      </c>
      <c r="H8" s="21">
        <v>65340</v>
      </c>
      <c r="I8" s="21">
        <v>57</v>
      </c>
      <c r="J8" s="21">
        <v>24624</v>
      </c>
      <c r="K8" s="21">
        <v>40</v>
      </c>
      <c r="L8" s="21">
        <v>10800</v>
      </c>
      <c r="M8" s="21">
        <v>479</v>
      </c>
      <c r="N8" s="21">
        <v>517320</v>
      </c>
      <c r="O8" s="21">
        <v>6</v>
      </c>
      <c r="P8" s="21">
        <v>3888</v>
      </c>
      <c r="Q8" s="21">
        <v>84</v>
      </c>
      <c r="R8" s="21">
        <v>36288</v>
      </c>
      <c r="S8" s="21">
        <v>813</v>
      </c>
      <c r="T8" s="21">
        <v>119020</v>
      </c>
      <c r="U8" s="21">
        <v>793</v>
      </c>
      <c r="V8" s="21">
        <v>111020</v>
      </c>
      <c r="W8" s="21">
        <v>20</v>
      </c>
      <c r="X8" s="21">
        <v>320</v>
      </c>
      <c r="Y8" s="21">
        <v>8000</v>
      </c>
    </row>
    <row r="9" s="1" customFormat="1" ht="27.95" customHeight="1" spans="1:25">
      <c r="A9" s="21">
        <v>4</v>
      </c>
      <c r="B9" s="21" t="s">
        <v>22</v>
      </c>
      <c r="C9" s="21">
        <v>1252</v>
      </c>
      <c r="D9" s="23">
        <f>H9+J9+L9+N9+P9+R9+V9+Y9</f>
        <v>966404</v>
      </c>
      <c r="E9" s="21">
        <f>G9+I9+K9+M9+O9+Q9</f>
        <v>955</v>
      </c>
      <c r="F9" s="24">
        <f>H9+J9+L9+N9+P9+R9</f>
        <v>813834</v>
      </c>
      <c r="G9" s="21">
        <v>144</v>
      </c>
      <c r="H9" s="21">
        <f>G9*540</f>
        <v>77760</v>
      </c>
      <c r="I9" s="21">
        <v>77</v>
      </c>
      <c r="J9" s="23">
        <f>I9*432</f>
        <v>33264</v>
      </c>
      <c r="K9" s="21">
        <v>43</v>
      </c>
      <c r="L9" s="23">
        <f>K9*270</f>
        <v>11610</v>
      </c>
      <c r="M9" s="21">
        <v>606</v>
      </c>
      <c r="N9" s="23">
        <f>M9*1080</f>
        <v>654480</v>
      </c>
      <c r="O9" s="21">
        <v>0</v>
      </c>
      <c r="P9" s="23">
        <v>0</v>
      </c>
      <c r="Q9" s="21">
        <v>85</v>
      </c>
      <c r="R9" s="23">
        <f>Q9*432</f>
        <v>36720</v>
      </c>
      <c r="S9" s="23">
        <f>U9+W9</f>
        <v>1063</v>
      </c>
      <c r="T9" s="23">
        <f>V9+Y9</f>
        <v>152570</v>
      </c>
      <c r="U9" s="21">
        <v>1048</v>
      </c>
      <c r="V9" s="23">
        <f>U9*140</f>
        <v>146720</v>
      </c>
      <c r="W9" s="21">
        <v>15</v>
      </c>
      <c r="X9" s="23">
        <v>234</v>
      </c>
      <c r="Y9" s="23">
        <v>5850</v>
      </c>
    </row>
    <row r="10" s="1" customFormat="1" ht="27.95" customHeight="1" spans="1:25">
      <c r="A10" s="21">
        <v>5</v>
      </c>
      <c r="B10" s="25" t="s">
        <v>23</v>
      </c>
      <c r="C10" s="21">
        <v>1098</v>
      </c>
      <c r="D10" s="21">
        <f>F10+T10</f>
        <v>807652</v>
      </c>
      <c r="E10" s="21">
        <f>G10+I10+K10+M10+Q10</f>
        <v>813</v>
      </c>
      <c r="F10" s="21">
        <f>H10+J10+L10+N10+R10</f>
        <v>674352</v>
      </c>
      <c r="G10" s="21">
        <v>121</v>
      </c>
      <c r="H10" s="21">
        <v>65340</v>
      </c>
      <c r="I10" s="21">
        <v>60</v>
      </c>
      <c r="J10" s="21">
        <v>25920</v>
      </c>
      <c r="K10" s="21">
        <v>30</v>
      </c>
      <c r="L10" s="21">
        <v>8100</v>
      </c>
      <c r="M10" s="21">
        <v>486</v>
      </c>
      <c r="N10" s="21">
        <v>524880</v>
      </c>
      <c r="O10" s="21">
        <v>0</v>
      </c>
      <c r="P10" s="21">
        <v>0</v>
      </c>
      <c r="Q10" s="21">
        <v>116</v>
      </c>
      <c r="R10" s="21">
        <v>50112</v>
      </c>
      <c r="S10" s="21">
        <v>915</v>
      </c>
      <c r="T10" s="21">
        <f>V10+Y10</f>
        <v>133300</v>
      </c>
      <c r="U10" s="21">
        <v>895</v>
      </c>
      <c r="V10" s="21">
        <v>125300</v>
      </c>
      <c r="W10" s="21">
        <v>20</v>
      </c>
      <c r="X10" s="21">
        <v>320</v>
      </c>
      <c r="Y10" s="21">
        <v>8000</v>
      </c>
    </row>
    <row r="11" s="2" customFormat="1" ht="27.95" customHeight="1" spans="1:25">
      <c r="A11" s="21">
        <v>6</v>
      </c>
      <c r="B11" s="21" t="s">
        <v>24</v>
      </c>
      <c r="C11" s="21">
        <v>1513</v>
      </c>
      <c r="D11" s="21">
        <v>1170481</v>
      </c>
      <c r="E11" s="21">
        <v>1205</v>
      </c>
      <c r="F11" s="21">
        <v>982476</v>
      </c>
      <c r="G11" s="21">
        <v>202</v>
      </c>
      <c r="H11" s="21">
        <v>109080</v>
      </c>
      <c r="I11" s="21">
        <v>72</v>
      </c>
      <c r="J11" s="21">
        <v>31104</v>
      </c>
      <c r="K11" s="21">
        <v>62</v>
      </c>
      <c r="L11" s="21">
        <v>16740</v>
      </c>
      <c r="M11" s="21">
        <v>694</v>
      </c>
      <c r="N11" s="21">
        <v>749520</v>
      </c>
      <c r="O11" s="21">
        <v>2</v>
      </c>
      <c r="P11" s="21">
        <v>1296</v>
      </c>
      <c r="Q11" s="21">
        <v>173</v>
      </c>
      <c r="R11" s="21">
        <v>74736</v>
      </c>
      <c r="S11" s="21">
        <v>1256</v>
      </c>
      <c r="T11" s="21">
        <v>188005</v>
      </c>
      <c r="U11" s="21">
        <v>1210</v>
      </c>
      <c r="V11" s="21">
        <v>169680</v>
      </c>
      <c r="W11" s="21">
        <v>46</v>
      </c>
      <c r="X11" s="21">
        <v>733</v>
      </c>
      <c r="Y11" s="21">
        <v>18325</v>
      </c>
    </row>
    <row r="12" s="1" customFormat="1" ht="27.95" customHeight="1" spans="1:25">
      <c r="A12" s="21">
        <v>7</v>
      </c>
      <c r="B12" s="21" t="s">
        <v>25</v>
      </c>
      <c r="C12" s="21">
        <v>1148</v>
      </c>
      <c r="D12" s="21">
        <v>901747</v>
      </c>
      <c r="E12" s="21">
        <v>888</v>
      </c>
      <c r="F12" s="21">
        <v>754812</v>
      </c>
      <c r="G12" s="21">
        <v>128</v>
      </c>
      <c r="H12" s="21">
        <v>69120</v>
      </c>
      <c r="I12" s="21">
        <v>57</v>
      </c>
      <c r="J12" s="21">
        <v>24624</v>
      </c>
      <c r="K12" s="21">
        <v>38</v>
      </c>
      <c r="L12" s="21">
        <v>10260</v>
      </c>
      <c r="M12" s="21">
        <v>561</v>
      </c>
      <c r="N12" s="21">
        <v>605880</v>
      </c>
      <c r="O12" s="21">
        <v>0</v>
      </c>
      <c r="P12" s="21">
        <v>0</v>
      </c>
      <c r="Q12" s="21">
        <v>104</v>
      </c>
      <c r="R12" s="21">
        <v>44928</v>
      </c>
      <c r="S12" s="21">
        <v>986</v>
      </c>
      <c r="T12" s="21">
        <v>146935</v>
      </c>
      <c r="U12" s="21">
        <v>949</v>
      </c>
      <c r="V12" s="21">
        <v>132860</v>
      </c>
      <c r="W12" s="21">
        <v>37</v>
      </c>
      <c r="X12" s="21">
        <v>563</v>
      </c>
      <c r="Y12" s="21">
        <v>14075</v>
      </c>
    </row>
    <row r="13" s="1" customFormat="1" ht="27.95" customHeight="1" spans="1:25">
      <c r="A13" s="21">
        <v>8</v>
      </c>
      <c r="B13" s="21" t="s">
        <v>26</v>
      </c>
      <c r="C13" s="21">
        <v>1270</v>
      </c>
      <c r="D13" s="21">
        <f>F13+T13</f>
        <v>718792</v>
      </c>
      <c r="E13" s="21">
        <f>G13+I13+K13+M13+O13+Q13</f>
        <v>667</v>
      </c>
      <c r="F13" s="21">
        <f>H13+J13+L13+N13+P13+R13</f>
        <v>557172</v>
      </c>
      <c r="G13" s="21">
        <v>97</v>
      </c>
      <c r="H13" s="21">
        <v>52380</v>
      </c>
      <c r="I13" s="21">
        <v>51</v>
      </c>
      <c r="J13" s="21">
        <v>22032</v>
      </c>
      <c r="K13" s="21">
        <v>16</v>
      </c>
      <c r="L13" s="21">
        <v>4320</v>
      </c>
      <c r="M13" s="21">
        <v>401</v>
      </c>
      <c r="N13" s="21">
        <v>433080</v>
      </c>
      <c r="O13" s="21">
        <v>6</v>
      </c>
      <c r="P13" s="21">
        <v>3888</v>
      </c>
      <c r="Q13" s="21">
        <v>96</v>
      </c>
      <c r="R13" s="21">
        <v>41472</v>
      </c>
      <c r="S13" s="21">
        <f>U13+W13</f>
        <v>1121</v>
      </c>
      <c r="T13" s="21">
        <f>V13+Y13</f>
        <v>161620</v>
      </c>
      <c r="U13" s="21">
        <v>1103</v>
      </c>
      <c r="V13" s="21">
        <v>154420</v>
      </c>
      <c r="W13" s="21">
        <v>18</v>
      </c>
      <c r="X13" s="21">
        <v>288</v>
      </c>
      <c r="Y13" s="21">
        <v>7200</v>
      </c>
    </row>
    <row r="14" s="1" customFormat="1" ht="27.95" customHeight="1" spans="1:25">
      <c r="A14" s="21">
        <v>9</v>
      </c>
      <c r="B14" s="21" t="s">
        <v>27</v>
      </c>
      <c r="C14" s="21">
        <v>29</v>
      </c>
      <c r="D14" s="21">
        <v>8176</v>
      </c>
      <c r="E14" s="23">
        <v>8</v>
      </c>
      <c r="F14" s="21">
        <v>4536</v>
      </c>
      <c r="G14" s="21">
        <v>4</v>
      </c>
      <c r="H14" s="21">
        <v>2160</v>
      </c>
      <c r="I14" s="21">
        <v>1</v>
      </c>
      <c r="J14" s="21">
        <v>432</v>
      </c>
      <c r="K14" s="21">
        <v>0</v>
      </c>
      <c r="L14" s="21">
        <v>0</v>
      </c>
      <c r="M14" s="21">
        <v>1</v>
      </c>
      <c r="N14" s="21">
        <v>1080</v>
      </c>
      <c r="O14" s="21">
        <v>0</v>
      </c>
      <c r="P14" s="21">
        <v>0</v>
      </c>
      <c r="Q14" s="21">
        <v>2</v>
      </c>
      <c r="R14" s="21">
        <v>864</v>
      </c>
      <c r="S14" s="21">
        <v>26</v>
      </c>
      <c r="T14" s="21">
        <v>3640</v>
      </c>
      <c r="U14" s="21">
        <v>26</v>
      </c>
      <c r="V14" s="21">
        <v>3640</v>
      </c>
      <c r="W14" s="23">
        <v>0</v>
      </c>
      <c r="X14" s="23">
        <v>0</v>
      </c>
      <c r="Y14" s="23">
        <v>0</v>
      </c>
    </row>
    <row r="15" ht="27.95" customHeight="1" spans="1:25">
      <c r="A15" s="21" t="s">
        <v>28</v>
      </c>
      <c r="B15" s="21"/>
      <c r="C15" s="21">
        <v>10123</v>
      </c>
      <c r="D15" s="22">
        <f t="shared" ref="C15:Y15" si="0">SUM(D6:D14)</f>
        <v>7170280</v>
      </c>
      <c r="E15" s="21">
        <f t="shared" si="0"/>
        <v>7051</v>
      </c>
      <c r="F15" s="22">
        <f t="shared" si="0"/>
        <v>5892480</v>
      </c>
      <c r="G15" s="21">
        <f t="shared" si="0"/>
        <v>1085</v>
      </c>
      <c r="H15" s="21">
        <f t="shared" si="0"/>
        <v>585900</v>
      </c>
      <c r="I15" s="21">
        <f t="shared" si="0"/>
        <v>520</v>
      </c>
      <c r="J15" s="23">
        <f t="shared" si="0"/>
        <v>224640</v>
      </c>
      <c r="K15" s="21">
        <f t="shared" si="0"/>
        <v>290</v>
      </c>
      <c r="L15" s="22">
        <f t="shared" si="0"/>
        <v>78300</v>
      </c>
      <c r="M15" s="21">
        <f t="shared" si="0"/>
        <v>4279</v>
      </c>
      <c r="N15" s="23">
        <f t="shared" si="0"/>
        <v>4621320</v>
      </c>
      <c r="O15" s="21">
        <f t="shared" si="0"/>
        <v>16</v>
      </c>
      <c r="P15" s="23">
        <f t="shared" si="0"/>
        <v>10368</v>
      </c>
      <c r="Q15" s="21">
        <f t="shared" si="0"/>
        <v>861</v>
      </c>
      <c r="R15" s="23">
        <f t="shared" si="0"/>
        <v>371952</v>
      </c>
      <c r="S15" s="23">
        <f t="shared" si="0"/>
        <v>8697</v>
      </c>
      <c r="T15" s="23">
        <f t="shared" si="0"/>
        <v>1277800</v>
      </c>
      <c r="U15" s="21">
        <f t="shared" si="0"/>
        <v>8462</v>
      </c>
      <c r="V15" s="23">
        <f t="shared" si="0"/>
        <v>1185100</v>
      </c>
      <c r="W15" s="21">
        <f t="shared" si="0"/>
        <v>235</v>
      </c>
      <c r="X15" s="23">
        <f t="shared" si="0"/>
        <v>3708</v>
      </c>
      <c r="Y15" s="23">
        <f t="shared" si="0"/>
        <v>92700</v>
      </c>
    </row>
    <row r="16" s="3" customFormat="1" ht="18.75" customHeight="1" spans="1:25">
      <c r="A16" s="26" t="s">
        <v>29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ht="17" customHeight="1"/>
    <row r="20" spans="1:23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</row>
    <row r="22" spans="1:2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</sheetData>
  <mergeCells count="20">
    <mergeCell ref="A1:Y1"/>
    <mergeCell ref="A2:Y2"/>
    <mergeCell ref="E3:R3"/>
    <mergeCell ref="S3:Y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Y4"/>
    <mergeCell ref="A16:Y16"/>
    <mergeCell ref="A20:W20"/>
    <mergeCell ref="A22:U22"/>
    <mergeCell ref="A3:A5"/>
    <mergeCell ref="B3:B5"/>
    <mergeCell ref="C3:D4"/>
  </mergeCells>
  <printOptions horizontalCentered="1"/>
  <pageMargins left="0.551181102362205" right="0.551181102362205" top="0.984251968503937" bottom="0.984251968503937" header="0.511811023622047" footer="0.511811023622047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2017-01-12T02:23:00Z</dcterms:created>
  <cp:lastPrinted>2023-01-10T02:55:00Z</cp:lastPrinted>
  <dcterms:modified xsi:type="dcterms:W3CDTF">2024-08-08T01:59:55Z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ubyTemplateID" linkTarget="0">
    <vt:lpwstr>11</vt:lpwstr>
  </property>
  <property fmtid="{D5CDD505-2E9C-101B-9397-08002B2CF9AE}" pid="4" name="ICV">
    <vt:lpwstr>0FA5AF3DAAA74B8C992FCFDECD4669C2</vt:lpwstr>
  </property>
</Properties>
</file>