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<sst xmlns="http://schemas.openxmlformats.org/spreadsheetml/2006/main" count="52" uniqueCount="31">
  <si>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r>
      <rPr>
        <sz val="18"/>
        <color rgb="FF000000"/>
        <rFont val="宋体"/>
        <charset val="134"/>
      </rPr>
      <t>2024年9月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</si>
  <si>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    审核单位（盖章）： 溧水区财政局                      填报时间：2024.9 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</si>
  <si>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</si>
  <si>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</si>
  <si>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</si>
  <si>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</si>
  <si>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</si>
  <si>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</si>
  <si>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</si>
  <si>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</si>
  <si>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</si>
  <si>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</si>
  <si>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</si>
  <si>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</si>
  <si>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</si>
  <si>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</si>
  <si>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</si>
  <si>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</si>
  <si>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</si>
  <si>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</si>
  <si>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</si>
  <si>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</si>
  <si>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</si>
  <si>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</si>
  <si>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</si>
  <si>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</si>
  <si>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</si>
  <si>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</si>
  <si>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</si>
  <si>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</si>
  <si>
    <t>备注：护理补贴实际人数8461人，白马、洪蓝各补发1人。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</si>
</sst>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3" fillId="34" borderId="0" applyNumberFormat="0" applyBorder="0" applyAlignment="0" applyProtection="0">
      <alignment vertical="center"/>
    </xf>
    <xf numFmtId="0" fontId="34" fillId="0" borderId="0"/>
    <xf numFmtId="0" fontId="3" fillId="0" borderId="0"/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workbookViewId="0">
      <selection activeCell="X15" sqref="X15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0"/>
      <c r="S3" s="31" t="s">
        <v>6</v>
      </c>
      <c r="T3" s="31"/>
      <c r="U3" s="31"/>
      <c r="V3" s="31"/>
      <c r="W3" s="31"/>
      <c r="X3" s="31"/>
      <c r="Y3" s="31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9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1646</v>
      </c>
      <c r="D6" s="22">
        <f t="shared" ref="D6:D11" si="0">F6+T6</f>
        <v>952293</v>
      </c>
      <c r="E6" s="21">
        <f>G6+I6+K6+M6+O6+Q6</f>
        <v>841</v>
      </c>
      <c r="F6" s="22">
        <f>H6+J6+L6+N6+P6+R6</f>
        <v>722358</v>
      </c>
      <c r="G6" s="21">
        <v>140</v>
      </c>
      <c r="H6" s="21">
        <v>75600</v>
      </c>
      <c r="I6" s="21">
        <v>55</v>
      </c>
      <c r="J6" s="23">
        <v>23760</v>
      </c>
      <c r="K6" s="21">
        <v>21</v>
      </c>
      <c r="L6" s="22">
        <v>5670</v>
      </c>
      <c r="M6" s="21">
        <v>536</v>
      </c>
      <c r="N6" s="23">
        <v>578880</v>
      </c>
      <c r="O6" s="21">
        <v>0</v>
      </c>
      <c r="P6" s="23">
        <v>0</v>
      </c>
      <c r="Q6" s="21">
        <v>89</v>
      </c>
      <c r="R6" s="23">
        <v>38448</v>
      </c>
      <c r="S6" s="23">
        <f>U6+W6</f>
        <v>1540</v>
      </c>
      <c r="T6" s="23">
        <f>V6+Y6</f>
        <v>229935</v>
      </c>
      <c r="U6" s="21">
        <v>1484</v>
      </c>
      <c r="V6" s="23">
        <v>207760</v>
      </c>
      <c r="W6" s="21">
        <v>56</v>
      </c>
      <c r="X6" s="23">
        <v>887</v>
      </c>
      <c r="Y6" s="23">
        <v>22175</v>
      </c>
    </row>
    <row r="7" s="1" customFormat="1" ht="27.95" customHeight="1" spans="1:25">
      <c r="A7" s="21">
        <v>2</v>
      </c>
      <c r="B7" s="21" t="s">
        <v>20</v>
      </c>
      <c r="C7" s="21">
        <v>1198</v>
      </c>
      <c r="D7" s="22">
        <f t="shared" si="0"/>
        <v>869082</v>
      </c>
      <c r="E7" s="22">
        <f>G7+I7+K7+M7+O7+Q7</f>
        <v>890</v>
      </c>
      <c r="F7" s="22">
        <f>H7+J7+L7+N7+P7+R7</f>
        <v>724572</v>
      </c>
      <c r="G7" s="22">
        <v>130</v>
      </c>
      <c r="H7" s="22">
        <f>G7*540</f>
        <v>70200</v>
      </c>
      <c r="I7" s="22">
        <v>94</v>
      </c>
      <c r="J7" s="22">
        <f>I7*432</f>
        <v>40608</v>
      </c>
      <c r="K7" s="22">
        <v>42</v>
      </c>
      <c r="L7" s="22">
        <f>K7*270</f>
        <v>11340</v>
      </c>
      <c r="M7" s="22">
        <v>513</v>
      </c>
      <c r="N7" s="22">
        <f>M7*1080</f>
        <v>554040</v>
      </c>
      <c r="O7" s="22">
        <v>2</v>
      </c>
      <c r="P7" s="22">
        <v>1296</v>
      </c>
      <c r="Q7" s="22">
        <v>109</v>
      </c>
      <c r="R7" s="22">
        <f>Q7*432</f>
        <v>47088</v>
      </c>
      <c r="S7" s="22">
        <f>U7+W7</f>
        <v>985</v>
      </c>
      <c r="T7" s="22">
        <f>V7+Y7</f>
        <v>144510</v>
      </c>
      <c r="U7" s="22">
        <v>958</v>
      </c>
      <c r="V7" s="22">
        <v>134260</v>
      </c>
      <c r="W7" s="22">
        <v>27</v>
      </c>
      <c r="X7" s="22">
        <v>410</v>
      </c>
      <c r="Y7" s="22">
        <f>25*X7</f>
        <v>10250</v>
      </c>
    </row>
    <row r="8" s="1" customFormat="1" ht="27.95" customHeight="1" spans="1:25">
      <c r="A8" s="21">
        <v>3</v>
      </c>
      <c r="B8" s="21" t="s">
        <v>21</v>
      </c>
      <c r="C8" s="21">
        <v>977</v>
      </c>
      <c r="D8" s="22">
        <v>773152</v>
      </c>
      <c r="E8" s="22">
        <v>785</v>
      </c>
      <c r="F8" s="22">
        <v>655452</v>
      </c>
      <c r="G8" s="22">
        <v>121</v>
      </c>
      <c r="H8" s="22">
        <v>65340</v>
      </c>
      <c r="I8" s="22">
        <v>58</v>
      </c>
      <c r="J8" s="22">
        <v>25056</v>
      </c>
      <c r="K8" s="22">
        <v>40</v>
      </c>
      <c r="L8" s="22">
        <v>10800</v>
      </c>
      <c r="M8" s="22">
        <v>476</v>
      </c>
      <c r="N8" s="22">
        <v>514080</v>
      </c>
      <c r="O8" s="22">
        <v>6</v>
      </c>
      <c r="P8" s="22">
        <v>3888</v>
      </c>
      <c r="Q8" s="22">
        <v>84</v>
      </c>
      <c r="R8" s="22">
        <v>36288</v>
      </c>
      <c r="S8" s="22">
        <v>811</v>
      </c>
      <c r="T8" s="22">
        <v>117700</v>
      </c>
      <c r="U8" s="22">
        <v>795</v>
      </c>
      <c r="V8" s="22">
        <v>111300</v>
      </c>
      <c r="W8" s="22">
        <v>16</v>
      </c>
      <c r="X8" s="22">
        <v>256</v>
      </c>
      <c r="Y8" s="22">
        <v>6400</v>
      </c>
    </row>
    <row r="9" s="1" customFormat="1" ht="27.95" customHeight="1" spans="1:25">
      <c r="A9" s="21">
        <v>4</v>
      </c>
      <c r="B9" s="21" t="s">
        <v>22</v>
      </c>
      <c r="C9" s="21">
        <v>1250</v>
      </c>
      <c r="D9" s="23">
        <f>H9+J9+L9+N9+P9+R9+V9+Y9</f>
        <v>962029</v>
      </c>
      <c r="E9" s="21">
        <f t="shared" ref="E9:E13" si="1">G9+I9+K9+M9+O9+Q9</f>
        <v>951</v>
      </c>
      <c r="F9" s="23">
        <f t="shared" ref="F9:F13" si="2">H9+J9+L9+N9+P9+R9</f>
        <v>809784</v>
      </c>
      <c r="G9" s="21">
        <v>145</v>
      </c>
      <c r="H9" s="21">
        <f>G9*540</f>
        <v>78300</v>
      </c>
      <c r="I9" s="21">
        <v>79</v>
      </c>
      <c r="J9" s="23">
        <f>I9*432</f>
        <v>34128</v>
      </c>
      <c r="K9" s="21">
        <v>42</v>
      </c>
      <c r="L9" s="23">
        <f>K9*270</f>
        <v>11340</v>
      </c>
      <c r="M9" s="21">
        <v>602</v>
      </c>
      <c r="N9" s="23">
        <f>M9*1080</f>
        <v>650160</v>
      </c>
      <c r="O9" s="21">
        <v>0</v>
      </c>
      <c r="P9" s="23">
        <v>0</v>
      </c>
      <c r="Q9" s="21">
        <v>83</v>
      </c>
      <c r="R9" s="23">
        <f>Q9*432</f>
        <v>35856</v>
      </c>
      <c r="S9" s="23">
        <f t="shared" ref="S9:S13" si="3">U9+W9</f>
        <v>1061</v>
      </c>
      <c r="T9" s="23">
        <f t="shared" ref="T9:T13" si="4">V9+Y9</f>
        <v>152245</v>
      </c>
      <c r="U9" s="21">
        <v>1047</v>
      </c>
      <c r="V9" s="23">
        <f>U9*140+140</f>
        <v>146720</v>
      </c>
      <c r="W9" s="21">
        <v>14</v>
      </c>
      <c r="X9" s="23">
        <v>221</v>
      </c>
      <c r="Y9" s="23">
        <v>5525</v>
      </c>
    </row>
    <row r="10" s="1" customFormat="1" ht="27.95" customHeight="1" spans="1:25">
      <c r="A10" s="21">
        <v>5</v>
      </c>
      <c r="B10" s="24" t="s">
        <v>23</v>
      </c>
      <c r="C10" s="21">
        <v>1100</v>
      </c>
      <c r="D10" s="22">
        <f t="shared" si="0"/>
        <v>806604</v>
      </c>
      <c r="E10" s="22">
        <f t="shared" si="1"/>
        <v>813</v>
      </c>
      <c r="F10" s="22">
        <f t="shared" si="2"/>
        <v>673164</v>
      </c>
      <c r="G10" s="23">
        <v>122</v>
      </c>
      <c r="H10" s="23">
        <v>65880</v>
      </c>
      <c r="I10" s="23">
        <v>61</v>
      </c>
      <c r="J10" s="23">
        <v>26352</v>
      </c>
      <c r="K10" s="23">
        <v>30</v>
      </c>
      <c r="L10" s="23">
        <v>8100</v>
      </c>
      <c r="M10" s="23">
        <v>484</v>
      </c>
      <c r="N10" s="23">
        <v>522720</v>
      </c>
      <c r="O10" s="23">
        <v>0</v>
      </c>
      <c r="P10" s="23">
        <v>0</v>
      </c>
      <c r="Q10" s="23">
        <v>116</v>
      </c>
      <c r="R10" s="23">
        <v>50112</v>
      </c>
      <c r="S10" s="23">
        <v>916</v>
      </c>
      <c r="T10" s="23">
        <f t="shared" si="4"/>
        <v>133440</v>
      </c>
      <c r="U10" s="23">
        <v>896</v>
      </c>
      <c r="V10" s="23">
        <v>125440</v>
      </c>
      <c r="W10" s="21">
        <v>20</v>
      </c>
      <c r="X10" s="21">
        <v>320</v>
      </c>
      <c r="Y10" s="21">
        <v>8000</v>
      </c>
    </row>
    <row r="11" s="2" customFormat="1" ht="27.95" customHeight="1" spans="1:25">
      <c r="A11" s="21">
        <v>6</v>
      </c>
      <c r="B11" s="21" t="s">
        <v>24</v>
      </c>
      <c r="C11" s="21">
        <v>1509</v>
      </c>
      <c r="D11" s="25">
        <f t="shared" si="0"/>
        <v>1163652</v>
      </c>
      <c r="E11" s="21">
        <f t="shared" si="1"/>
        <v>1200</v>
      </c>
      <c r="F11" s="21">
        <f t="shared" si="2"/>
        <v>977562</v>
      </c>
      <c r="G11" s="21">
        <v>202</v>
      </c>
      <c r="H11" s="21">
        <v>109080</v>
      </c>
      <c r="I11" s="21">
        <v>71</v>
      </c>
      <c r="J11" s="21">
        <v>30672</v>
      </c>
      <c r="K11" s="21">
        <v>63</v>
      </c>
      <c r="L11" s="21">
        <v>17010</v>
      </c>
      <c r="M11" s="21">
        <v>690</v>
      </c>
      <c r="N11" s="21">
        <v>745200</v>
      </c>
      <c r="O11" s="21">
        <v>2</v>
      </c>
      <c r="P11" s="21">
        <v>1296</v>
      </c>
      <c r="Q11" s="21">
        <v>172</v>
      </c>
      <c r="R11" s="21">
        <v>74304</v>
      </c>
      <c r="S11" s="21">
        <f t="shared" si="3"/>
        <v>1250</v>
      </c>
      <c r="T11" s="21">
        <f t="shared" si="4"/>
        <v>186090</v>
      </c>
      <c r="U11" s="21">
        <v>1206</v>
      </c>
      <c r="V11" s="21">
        <v>168840</v>
      </c>
      <c r="W11" s="21">
        <v>44</v>
      </c>
      <c r="X11" s="21">
        <v>690</v>
      </c>
      <c r="Y11" s="21">
        <v>17250</v>
      </c>
    </row>
    <row r="12" s="1" customFormat="1" ht="27.95" customHeight="1" spans="1:25">
      <c r="A12" s="21">
        <v>7</v>
      </c>
      <c r="B12" s="21" t="s">
        <v>25</v>
      </c>
      <c r="C12" s="21">
        <v>1150</v>
      </c>
      <c r="D12" s="21">
        <v>900474</v>
      </c>
      <c r="E12" s="21">
        <v>888</v>
      </c>
      <c r="F12" s="21">
        <v>753624</v>
      </c>
      <c r="G12" s="21">
        <v>129</v>
      </c>
      <c r="H12" s="21">
        <v>69660</v>
      </c>
      <c r="I12" s="21">
        <v>58</v>
      </c>
      <c r="J12" s="21">
        <v>25056</v>
      </c>
      <c r="K12" s="21">
        <v>38</v>
      </c>
      <c r="L12" s="21">
        <v>10260</v>
      </c>
      <c r="M12" s="21">
        <v>559</v>
      </c>
      <c r="N12" s="21">
        <v>603720</v>
      </c>
      <c r="O12" s="21">
        <v>0</v>
      </c>
      <c r="P12" s="21">
        <v>0</v>
      </c>
      <c r="Q12" s="21">
        <v>104</v>
      </c>
      <c r="R12" s="21">
        <v>44928</v>
      </c>
      <c r="S12" s="21">
        <v>985</v>
      </c>
      <c r="T12" s="21">
        <v>146850</v>
      </c>
      <c r="U12" s="21">
        <v>950</v>
      </c>
      <c r="V12" s="21">
        <v>133000</v>
      </c>
      <c r="W12" s="21">
        <v>35</v>
      </c>
      <c r="X12" s="21">
        <v>554</v>
      </c>
      <c r="Y12" s="21">
        <v>13850</v>
      </c>
    </row>
    <row r="13" s="1" customFormat="1" ht="27.95" customHeight="1" spans="1:25">
      <c r="A13" s="21">
        <v>8</v>
      </c>
      <c r="B13" s="21" t="s">
        <v>26</v>
      </c>
      <c r="C13" s="21">
        <v>1270</v>
      </c>
      <c r="D13" s="21">
        <f>F13+T13</f>
        <v>717246</v>
      </c>
      <c r="E13" s="21">
        <f t="shared" si="1"/>
        <v>670</v>
      </c>
      <c r="F13" s="21">
        <f t="shared" si="2"/>
        <v>556146</v>
      </c>
      <c r="G13" s="21">
        <v>101</v>
      </c>
      <c r="H13" s="21">
        <v>54540</v>
      </c>
      <c r="I13" s="21">
        <v>51</v>
      </c>
      <c r="J13" s="21">
        <v>22032</v>
      </c>
      <c r="K13" s="21">
        <v>17</v>
      </c>
      <c r="L13" s="21">
        <v>4590</v>
      </c>
      <c r="M13" s="21">
        <v>397</v>
      </c>
      <c r="N13" s="21">
        <v>428760</v>
      </c>
      <c r="O13" s="21">
        <v>6</v>
      </c>
      <c r="P13" s="21">
        <v>3888</v>
      </c>
      <c r="Q13" s="21">
        <v>98</v>
      </c>
      <c r="R13" s="21">
        <v>42336</v>
      </c>
      <c r="S13" s="21">
        <f t="shared" si="3"/>
        <v>1118</v>
      </c>
      <c r="T13" s="21">
        <f t="shared" si="4"/>
        <v>161100</v>
      </c>
      <c r="U13" s="21">
        <v>1100</v>
      </c>
      <c r="V13" s="21">
        <v>154000</v>
      </c>
      <c r="W13" s="21">
        <v>18</v>
      </c>
      <c r="X13" s="21">
        <v>284</v>
      </c>
      <c r="Y13" s="21">
        <v>7100</v>
      </c>
    </row>
    <row r="14" s="1" customFormat="1" ht="27.95" customHeight="1" spans="1:25">
      <c r="A14" s="21">
        <v>9</v>
      </c>
      <c r="B14" s="21" t="s">
        <v>27</v>
      </c>
      <c r="C14" s="21">
        <v>28</v>
      </c>
      <c r="D14" s="21">
        <v>8036</v>
      </c>
      <c r="E14" s="23">
        <v>8</v>
      </c>
      <c r="F14" s="21">
        <v>4536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2</v>
      </c>
      <c r="R14" s="21">
        <v>864</v>
      </c>
      <c r="S14" s="21">
        <v>25</v>
      </c>
      <c r="T14" s="21">
        <v>3500</v>
      </c>
      <c r="U14" s="21">
        <v>25</v>
      </c>
      <c r="V14" s="21">
        <v>3500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f>SUM(C6:C14)</f>
        <v>10128</v>
      </c>
      <c r="D15" s="22">
        <f>SUM(D6:D14)</f>
        <v>7152568</v>
      </c>
      <c r="E15" s="21">
        <f t="shared" ref="E15:Y15" si="5">SUM(E6:E14)</f>
        <v>7046</v>
      </c>
      <c r="F15" s="22">
        <f t="shared" si="5"/>
        <v>5877198</v>
      </c>
      <c r="G15" s="21">
        <f t="shared" si="5"/>
        <v>1094</v>
      </c>
      <c r="H15" s="21">
        <f t="shared" si="5"/>
        <v>590760</v>
      </c>
      <c r="I15" s="21">
        <f t="shared" si="5"/>
        <v>528</v>
      </c>
      <c r="J15" s="23">
        <f t="shared" si="5"/>
        <v>228096</v>
      </c>
      <c r="K15" s="21">
        <f t="shared" si="5"/>
        <v>293</v>
      </c>
      <c r="L15" s="22">
        <f t="shared" si="5"/>
        <v>79110</v>
      </c>
      <c r="M15" s="21">
        <f t="shared" si="5"/>
        <v>4258</v>
      </c>
      <c r="N15" s="23">
        <f t="shared" si="5"/>
        <v>4598640</v>
      </c>
      <c r="O15" s="21">
        <f t="shared" si="5"/>
        <v>16</v>
      </c>
      <c r="P15" s="23">
        <f t="shared" si="5"/>
        <v>10368</v>
      </c>
      <c r="Q15" s="21">
        <f t="shared" si="5"/>
        <v>857</v>
      </c>
      <c r="R15" s="23">
        <f t="shared" si="5"/>
        <v>370224</v>
      </c>
      <c r="S15" s="23">
        <f t="shared" si="5"/>
        <v>8691</v>
      </c>
      <c r="T15" s="23">
        <f t="shared" si="5"/>
        <v>1275370</v>
      </c>
      <c r="U15" s="21">
        <f t="shared" si="5"/>
        <v>8461</v>
      </c>
      <c r="V15" s="23">
        <f t="shared" si="5"/>
        <v>1184820</v>
      </c>
      <c r="W15" s="21">
        <f t="shared" si="5"/>
        <v>230</v>
      </c>
      <c r="X15" s="23">
        <f t="shared" si="5"/>
        <v>3622</v>
      </c>
      <c r="Y15" s="23">
        <f t="shared" si="5"/>
        <v>90550</v>
      </c>
    </row>
    <row r="16" s="3" customFormat="1" ht="18.75" customHeight="1" spans="1:2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7" customHeight="1"/>
    <row r="20" spans="1:2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2" spans="1:21">
      <c r="A22" s="28" t="s">
        <v>30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</row>
  </sheetData>
  <mergeCells count="20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22:U22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2024-09-06T07:05:17Z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