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<sst xmlns="http://schemas.openxmlformats.org/spreadsheetml/2006/main" count="51" uniqueCount="30">
  <si>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r>
      <rPr>
        <sz val="18"/>
        <color rgb="FF000000"/>
        <rFont val="宋体"/>
        <charset val="134"/>
      </rPr>
      <t>2025年1月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</si>
  <si>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    审核单位（盖章）： 溧水区财政局                      填报时间：2025.01  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</si>
  <si>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</si>
  <si>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</si>
  <si>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</si>
  <si>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</si>
  <si>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</si>
  <si>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</si>
  <si>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（540元/人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</si>
  <si>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</si>
  <si>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</si>
  <si>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（1080元/人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</si>
  <si>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（648元/人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</si>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</sst>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2" fillId="3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76" fontId="11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tabSelected="1" workbookViewId="0">
      <selection activeCell="T15" sqref="T15"/>
    </sheetView>
  </sheetViews>
  <sheetFormatPr defaultColWidth="9" defaultRowHeight="14.25"/>
  <cols>
    <col min="1" max="1" width="3.25" style="4" customWidth="1"/>
    <col min="2" max="2" width="7.5" style="5" customWidth="1"/>
    <col min="3" max="3" width="5.75" style="4" customWidth="1"/>
    <col min="4" max="4" width="11.125" style="4" customWidth="1"/>
    <col min="5" max="5" width="8.625" style="4" customWidth="1"/>
    <col min="6" max="6" width="11.125" style="4" customWidth="1"/>
    <col min="7" max="7" width="5" style="4" customWidth="1"/>
    <col min="8" max="8" width="9.25" style="4" customWidth="1"/>
    <col min="9" max="9" width="5" style="4" customWidth="1"/>
    <col min="10" max="10" width="9.625" style="4" customWidth="1"/>
    <col min="11" max="11" width="5" style="4" customWidth="1"/>
    <col min="12" max="12" width="11.25" style="4" customWidth="1"/>
    <col min="13" max="13" width="5.87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7.62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40.5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1"/>
      <c r="S3" s="32" t="s">
        <v>6</v>
      </c>
      <c r="T3" s="32"/>
      <c r="U3" s="32"/>
      <c r="V3" s="32"/>
      <c r="W3" s="32"/>
      <c r="X3" s="32"/>
      <c r="Y3" s="32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11" t="s">
        <v>7</v>
      </c>
      <c r="T4" s="11"/>
      <c r="U4" s="18" t="s">
        <v>14</v>
      </c>
      <c r="V4" s="18"/>
      <c r="W4" s="17" t="s">
        <v>15</v>
      </c>
      <c r="X4" s="17"/>
      <c r="Y4" s="18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30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1" t="s">
        <v>19</v>
      </c>
      <c r="C6" s="21">
        <v>1641</v>
      </c>
      <c r="D6" s="22">
        <f t="shared" ref="D6:D11" si="0">F6+T6</f>
        <v>935582</v>
      </c>
      <c r="E6" s="21">
        <f t="shared" ref="E6:E11" si="1">G6+I6+K6+M6+O6+Q6</f>
        <v>823</v>
      </c>
      <c r="F6" s="22">
        <f t="shared" ref="F6:F11" si="2">H6+J6+L6+N6+P6+R6</f>
        <v>705402</v>
      </c>
      <c r="G6" s="21">
        <v>145</v>
      </c>
      <c r="H6" s="21">
        <v>78300</v>
      </c>
      <c r="I6" s="21">
        <v>53</v>
      </c>
      <c r="J6" s="23">
        <v>22896</v>
      </c>
      <c r="K6" s="21">
        <v>21</v>
      </c>
      <c r="L6" s="22">
        <v>5670</v>
      </c>
      <c r="M6" s="21">
        <v>521</v>
      </c>
      <c r="N6" s="23">
        <v>562680</v>
      </c>
      <c r="O6" s="21">
        <v>0</v>
      </c>
      <c r="P6" s="23">
        <v>0</v>
      </c>
      <c r="Q6" s="21">
        <v>83</v>
      </c>
      <c r="R6" s="23">
        <v>35856</v>
      </c>
      <c r="S6" s="23">
        <f t="shared" ref="S6:S11" si="3">U6+W6</f>
        <v>1542</v>
      </c>
      <c r="T6" s="23">
        <f t="shared" ref="T6:T11" si="4">V6+Y6</f>
        <v>230180</v>
      </c>
      <c r="U6" s="21">
        <v>1487</v>
      </c>
      <c r="V6" s="23">
        <v>208180</v>
      </c>
      <c r="W6" s="21">
        <v>55</v>
      </c>
      <c r="X6" s="23">
        <v>880</v>
      </c>
      <c r="Y6" s="23">
        <v>22000</v>
      </c>
    </row>
    <row r="7" s="1" customFormat="1" ht="27.95" customHeight="1" spans="1:25">
      <c r="A7" s="21">
        <v>2</v>
      </c>
      <c r="B7" s="21" t="s">
        <v>20</v>
      </c>
      <c r="C7" s="21">
        <v>1201</v>
      </c>
      <c r="D7" s="21">
        <f t="shared" si="0"/>
        <v>861576</v>
      </c>
      <c r="E7" s="21">
        <f t="shared" si="1"/>
        <v>891</v>
      </c>
      <c r="F7" s="21">
        <f t="shared" si="2"/>
        <v>717876</v>
      </c>
      <c r="G7" s="21">
        <v>136</v>
      </c>
      <c r="H7" s="22">
        <f>G7*540</f>
        <v>73440</v>
      </c>
      <c r="I7" s="21">
        <v>97</v>
      </c>
      <c r="J7" s="23">
        <f>I7*432</f>
        <v>41904</v>
      </c>
      <c r="K7" s="21">
        <v>46</v>
      </c>
      <c r="L7" s="23">
        <f>K7*270</f>
        <v>12420</v>
      </c>
      <c r="M7" s="21">
        <v>502</v>
      </c>
      <c r="N7" s="23">
        <f>M7*1080</f>
        <v>542160</v>
      </c>
      <c r="O7" s="21">
        <v>2</v>
      </c>
      <c r="P7" s="23">
        <v>1296</v>
      </c>
      <c r="Q7" s="21">
        <v>108</v>
      </c>
      <c r="R7" s="23">
        <f>Q7*432</f>
        <v>46656</v>
      </c>
      <c r="S7" s="21">
        <f t="shared" si="3"/>
        <v>980</v>
      </c>
      <c r="T7" s="21">
        <f t="shared" si="4"/>
        <v>143700</v>
      </c>
      <c r="U7" s="21">
        <v>955</v>
      </c>
      <c r="V7" s="23">
        <f>U7*140</f>
        <v>133700</v>
      </c>
      <c r="W7" s="21">
        <v>25</v>
      </c>
      <c r="X7" s="23">
        <v>400</v>
      </c>
      <c r="Y7" s="21">
        <f>25*X7</f>
        <v>10000</v>
      </c>
    </row>
    <row r="8" s="1" customFormat="1" ht="27.95" customHeight="1" spans="1:25">
      <c r="A8" s="21">
        <v>3</v>
      </c>
      <c r="B8" s="21" t="s">
        <v>21</v>
      </c>
      <c r="C8" s="21">
        <v>984</v>
      </c>
      <c r="D8" s="23">
        <v>760048</v>
      </c>
      <c r="E8" s="21">
        <v>771</v>
      </c>
      <c r="F8" s="24">
        <v>640008</v>
      </c>
      <c r="G8" s="21">
        <v>125</v>
      </c>
      <c r="H8" s="21">
        <v>67500</v>
      </c>
      <c r="I8" s="21">
        <v>55</v>
      </c>
      <c r="J8" s="23">
        <v>23760</v>
      </c>
      <c r="K8" s="21">
        <v>42</v>
      </c>
      <c r="L8" s="23">
        <v>11340</v>
      </c>
      <c r="M8" s="21">
        <v>462</v>
      </c>
      <c r="N8" s="23">
        <v>498960</v>
      </c>
      <c r="O8" s="21">
        <v>4</v>
      </c>
      <c r="P8" s="23">
        <v>2592</v>
      </c>
      <c r="Q8" s="21">
        <v>83</v>
      </c>
      <c r="R8" s="23">
        <v>35856</v>
      </c>
      <c r="S8" s="23">
        <v>825</v>
      </c>
      <c r="T8" s="23">
        <v>120040</v>
      </c>
      <c r="U8" s="21">
        <v>806</v>
      </c>
      <c r="V8" s="23">
        <v>112840</v>
      </c>
      <c r="W8" s="21">
        <v>19</v>
      </c>
      <c r="X8" s="23">
        <v>288</v>
      </c>
      <c r="Y8" s="23">
        <v>7200</v>
      </c>
    </row>
    <row r="9" s="1" customFormat="1" ht="27.95" customHeight="1" spans="1:25">
      <c r="A9" s="21">
        <v>4</v>
      </c>
      <c r="B9" s="21" t="s">
        <v>22</v>
      </c>
      <c r="C9" s="21">
        <v>1264</v>
      </c>
      <c r="D9" s="23">
        <f>H9+J9+L9+N9+P9+R9+V9+Y9</f>
        <v>957336</v>
      </c>
      <c r="E9" s="21">
        <f>G9+I9+K9+M9+O9+Q9</f>
        <v>951</v>
      </c>
      <c r="F9" s="25">
        <f>H9+J9+L9+N9+P9+R9</f>
        <v>805896</v>
      </c>
      <c r="G9" s="21">
        <v>145</v>
      </c>
      <c r="H9" s="21">
        <f>G9*540</f>
        <v>78300</v>
      </c>
      <c r="I9" s="21">
        <v>81</v>
      </c>
      <c r="J9" s="23">
        <f>I9*432</f>
        <v>34992</v>
      </c>
      <c r="K9" s="21">
        <v>46</v>
      </c>
      <c r="L9" s="23">
        <f>K9*270</f>
        <v>12420</v>
      </c>
      <c r="M9" s="21">
        <v>597</v>
      </c>
      <c r="N9" s="23">
        <f>M9*1080</f>
        <v>644760</v>
      </c>
      <c r="O9" s="21">
        <v>0</v>
      </c>
      <c r="P9" s="23">
        <v>0</v>
      </c>
      <c r="Q9" s="21">
        <v>82</v>
      </c>
      <c r="R9" s="23">
        <f>Q9*432</f>
        <v>35424</v>
      </c>
      <c r="S9" s="23">
        <f>U9+W9</f>
        <v>1065</v>
      </c>
      <c r="T9" s="23">
        <f>V9+Y9</f>
        <v>151440</v>
      </c>
      <c r="U9" s="21">
        <v>1056</v>
      </c>
      <c r="V9" s="23">
        <f>U9*140</f>
        <v>147840</v>
      </c>
      <c r="W9" s="21">
        <v>9</v>
      </c>
      <c r="X9" s="23">
        <v>144</v>
      </c>
      <c r="Y9" s="23">
        <v>3600</v>
      </c>
    </row>
    <row r="10" s="1" customFormat="1" ht="27.95" customHeight="1" spans="1:25">
      <c r="A10" s="21">
        <v>5</v>
      </c>
      <c r="B10" s="26" t="s">
        <v>23</v>
      </c>
      <c r="C10" s="21">
        <v>1105</v>
      </c>
      <c r="D10" s="22">
        <f>F10+T10</f>
        <v>796144</v>
      </c>
      <c r="E10" s="22">
        <f>G10+I10+K10+M10+O10+Q10</f>
        <v>810</v>
      </c>
      <c r="F10" s="23">
        <f>H10+J10+L10+N10+P10+R10</f>
        <v>663984</v>
      </c>
      <c r="G10" s="23">
        <v>130</v>
      </c>
      <c r="H10" s="23">
        <v>70200</v>
      </c>
      <c r="I10" s="23">
        <v>64</v>
      </c>
      <c r="J10" s="23">
        <v>27648</v>
      </c>
      <c r="K10" s="23">
        <v>32</v>
      </c>
      <c r="L10" s="23">
        <v>8640</v>
      </c>
      <c r="M10" s="23">
        <v>471</v>
      </c>
      <c r="N10" s="23">
        <v>508680</v>
      </c>
      <c r="O10" s="23">
        <v>0</v>
      </c>
      <c r="P10" s="23">
        <v>0</v>
      </c>
      <c r="Q10" s="23">
        <v>113</v>
      </c>
      <c r="R10" s="23">
        <v>48816</v>
      </c>
      <c r="S10" s="23">
        <v>916</v>
      </c>
      <c r="T10" s="22">
        <f>V10+Y10</f>
        <v>132160</v>
      </c>
      <c r="U10" s="33">
        <v>899</v>
      </c>
      <c r="V10" s="21">
        <v>125860</v>
      </c>
      <c r="W10" s="21">
        <v>17</v>
      </c>
      <c r="X10" s="21">
        <v>252</v>
      </c>
      <c r="Y10" s="21">
        <v>6300</v>
      </c>
    </row>
    <row r="11" s="2" customFormat="1" ht="27.95" customHeight="1" spans="1:25">
      <c r="A11" s="21">
        <v>6</v>
      </c>
      <c r="B11" s="21" t="s">
        <v>24</v>
      </c>
      <c r="C11" s="21">
        <v>1528</v>
      </c>
      <c r="D11" s="21">
        <f t="shared" si="0"/>
        <v>1155796</v>
      </c>
      <c r="E11" s="21">
        <f t="shared" si="1"/>
        <v>1198</v>
      </c>
      <c r="F11" s="21">
        <f t="shared" si="2"/>
        <v>967626</v>
      </c>
      <c r="G11" s="21">
        <v>214</v>
      </c>
      <c r="H11" s="21">
        <v>115560</v>
      </c>
      <c r="I11" s="21">
        <v>76</v>
      </c>
      <c r="J11" s="21">
        <v>32832</v>
      </c>
      <c r="K11" s="21">
        <v>63</v>
      </c>
      <c r="L11" s="21">
        <v>17010</v>
      </c>
      <c r="M11" s="21">
        <v>674</v>
      </c>
      <c r="N11" s="21">
        <v>727920</v>
      </c>
      <c r="O11" s="21">
        <v>2</v>
      </c>
      <c r="P11" s="21">
        <v>1296</v>
      </c>
      <c r="Q11" s="21">
        <v>169</v>
      </c>
      <c r="R11" s="21">
        <v>73008</v>
      </c>
      <c r="S11" s="21">
        <f t="shared" si="3"/>
        <v>1266</v>
      </c>
      <c r="T11" s="21">
        <f t="shared" si="4"/>
        <v>188170</v>
      </c>
      <c r="U11" s="21">
        <v>1223</v>
      </c>
      <c r="V11" s="21">
        <v>171220</v>
      </c>
      <c r="W11" s="21">
        <v>43</v>
      </c>
      <c r="X11" s="21">
        <v>678</v>
      </c>
      <c r="Y11" s="21">
        <v>16950</v>
      </c>
    </row>
    <row r="12" s="1" customFormat="1" ht="27.95" customHeight="1" spans="1:25">
      <c r="A12" s="21">
        <v>7</v>
      </c>
      <c r="B12" s="21" t="s">
        <v>25</v>
      </c>
      <c r="C12" s="21">
        <v>1146</v>
      </c>
      <c r="D12" s="21">
        <v>887660</v>
      </c>
      <c r="E12" s="21">
        <v>882</v>
      </c>
      <c r="F12" s="21">
        <v>742500</v>
      </c>
      <c r="G12" s="21">
        <v>134</v>
      </c>
      <c r="H12" s="21">
        <v>72360</v>
      </c>
      <c r="I12" s="21">
        <v>60</v>
      </c>
      <c r="J12" s="21">
        <v>25920</v>
      </c>
      <c r="K12" s="21">
        <v>42</v>
      </c>
      <c r="L12" s="21">
        <v>11340</v>
      </c>
      <c r="M12" s="21">
        <v>546</v>
      </c>
      <c r="N12" s="21">
        <v>589680</v>
      </c>
      <c r="O12" s="21">
        <v>0</v>
      </c>
      <c r="P12" s="21">
        <v>0</v>
      </c>
      <c r="Q12" s="21">
        <v>100</v>
      </c>
      <c r="R12" s="21">
        <v>43200</v>
      </c>
      <c r="S12" s="21">
        <v>978</v>
      </c>
      <c r="T12" s="21">
        <v>145160</v>
      </c>
      <c r="U12" s="21">
        <v>944</v>
      </c>
      <c r="V12" s="21">
        <v>132160</v>
      </c>
      <c r="W12" s="21">
        <v>34</v>
      </c>
      <c r="X12" s="21">
        <v>520</v>
      </c>
      <c r="Y12" s="21">
        <v>13000</v>
      </c>
    </row>
    <row r="13" s="1" customFormat="1" ht="27.95" customHeight="1" spans="1:25">
      <c r="A13" s="21">
        <v>8</v>
      </c>
      <c r="B13" s="21" t="s">
        <v>26</v>
      </c>
      <c r="C13" s="21">
        <v>1271</v>
      </c>
      <c r="D13" s="21">
        <f>F13+T13</f>
        <v>711404</v>
      </c>
      <c r="E13" s="21">
        <f>G13+I13+K13+M13+O13+Q13</f>
        <v>668</v>
      </c>
      <c r="F13" s="21">
        <f>H13+J13+L13+N13+P13+R13</f>
        <v>550584</v>
      </c>
      <c r="G13" s="21">
        <v>107</v>
      </c>
      <c r="H13" s="21">
        <v>57780</v>
      </c>
      <c r="I13" s="21">
        <v>56</v>
      </c>
      <c r="J13" s="21">
        <v>24192</v>
      </c>
      <c r="K13" s="21">
        <v>18</v>
      </c>
      <c r="L13" s="21">
        <v>4860</v>
      </c>
      <c r="M13" s="21">
        <v>389</v>
      </c>
      <c r="N13" s="21">
        <v>420120</v>
      </c>
      <c r="O13" s="21">
        <v>6</v>
      </c>
      <c r="P13" s="21">
        <v>3888</v>
      </c>
      <c r="Q13" s="21">
        <v>92</v>
      </c>
      <c r="R13" s="21">
        <v>39744</v>
      </c>
      <c r="S13" s="21">
        <f>U13+W13</f>
        <v>1119</v>
      </c>
      <c r="T13" s="21">
        <f>V13+Y13</f>
        <v>160820</v>
      </c>
      <c r="U13" s="21">
        <v>1103</v>
      </c>
      <c r="V13" s="21">
        <v>154420</v>
      </c>
      <c r="W13" s="21">
        <v>16</v>
      </c>
      <c r="X13" s="21">
        <v>256</v>
      </c>
      <c r="Y13" s="21">
        <v>6400</v>
      </c>
    </row>
    <row r="14" s="1" customFormat="1" ht="27.95" customHeight="1" spans="1:25">
      <c r="A14" s="21">
        <v>9</v>
      </c>
      <c r="B14" s="21" t="s">
        <v>27</v>
      </c>
      <c r="C14" s="21">
        <v>27</v>
      </c>
      <c r="D14" s="21">
        <v>7604</v>
      </c>
      <c r="E14" s="23">
        <v>7</v>
      </c>
      <c r="F14" s="21">
        <v>4104</v>
      </c>
      <c r="G14" s="21">
        <v>4</v>
      </c>
      <c r="H14" s="21">
        <v>2160</v>
      </c>
      <c r="I14" s="21">
        <v>1</v>
      </c>
      <c r="J14" s="21">
        <v>432</v>
      </c>
      <c r="K14" s="21">
        <v>0</v>
      </c>
      <c r="L14" s="21">
        <v>0</v>
      </c>
      <c r="M14" s="21">
        <v>1</v>
      </c>
      <c r="N14" s="21">
        <v>1080</v>
      </c>
      <c r="O14" s="21">
        <v>0</v>
      </c>
      <c r="P14" s="21">
        <v>0</v>
      </c>
      <c r="Q14" s="21">
        <v>1</v>
      </c>
      <c r="R14" s="21">
        <v>432</v>
      </c>
      <c r="S14" s="21">
        <v>25</v>
      </c>
      <c r="T14" s="21">
        <v>3500</v>
      </c>
      <c r="U14" s="21">
        <v>25</v>
      </c>
      <c r="V14" s="21">
        <v>3500</v>
      </c>
      <c r="W14" s="23">
        <v>0</v>
      </c>
      <c r="X14" s="23">
        <v>0</v>
      </c>
      <c r="Y14" s="23">
        <v>0</v>
      </c>
    </row>
    <row r="15" ht="27.95" customHeight="1" spans="1:25">
      <c r="A15" s="21" t="s">
        <v>28</v>
      </c>
      <c r="B15" s="21"/>
      <c r="C15" s="21">
        <f t="shared" ref="C15:Y15" si="5">SUM(C6:C14)</f>
        <v>10167</v>
      </c>
      <c r="D15" s="22">
        <f t="shared" si="5"/>
        <v>7073150</v>
      </c>
      <c r="E15" s="21">
        <f t="shared" si="5"/>
        <v>7001</v>
      </c>
      <c r="F15" s="22">
        <f t="shared" si="5"/>
        <v>5797980</v>
      </c>
      <c r="G15" s="21">
        <f t="shared" si="5"/>
        <v>1140</v>
      </c>
      <c r="H15" s="21">
        <f t="shared" si="5"/>
        <v>615600</v>
      </c>
      <c r="I15" s="21">
        <f t="shared" si="5"/>
        <v>543</v>
      </c>
      <c r="J15" s="23">
        <f t="shared" si="5"/>
        <v>234576</v>
      </c>
      <c r="K15" s="21">
        <f t="shared" si="5"/>
        <v>310</v>
      </c>
      <c r="L15" s="22">
        <f t="shared" si="5"/>
        <v>83700</v>
      </c>
      <c r="M15" s="21">
        <f t="shared" si="5"/>
        <v>4163</v>
      </c>
      <c r="N15" s="23">
        <f t="shared" si="5"/>
        <v>4496040</v>
      </c>
      <c r="O15" s="21">
        <f t="shared" si="5"/>
        <v>14</v>
      </c>
      <c r="P15" s="23">
        <f t="shared" si="5"/>
        <v>9072</v>
      </c>
      <c r="Q15" s="21">
        <f t="shared" si="5"/>
        <v>831</v>
      </c>
      <c r="R15" s="23">
        <f t="shared" si="5"/>
        <v>358992</v>
      </c>
      <c r="S15" s="23">
        <f t="shared" si="5"/>
        <v>8716</v>
      </c>
      <c r="T15" s="23">
        <f t="shared" si="5"/>
        <v>1275170</v>
      </c>
      <c r="U15" s="21">
        <f t="shared" si="5"/>
        <v>8498</v>
      </c>
      <c r="V15" s="23">
        <f t="shared" si="5"/>
        <v>1189720</v>
      </c>
      <c r="W15" s="21">
        <f t="shared" si="5"/>
        <v>218</v>
      </c>
      <c r="X15" s="23">
        <f t="shared" si="5"/>
        <v>3418</v>
      </c>
      <c r="Y15" s="23">
        <f t="shared" si="5"/>
        <v>85450</v>
      </c>
    </row>
    <row r="16" s="3" customFormat="1" ht="18.75" customHeight="1" spans="1:25">
      <c r="A16" s="27" t="s">
        <v>29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ht="17" customHeight="1"/>
    <row r="20" spans="1:2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16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2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</sheetData>
  <mergeCells count="21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20:W20"/>
    <mergeCell ref="A21:P21"/>
    <mergeCell ref="A22:U22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2025-01-08T07:35:49Z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