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Sheet1!$A$1:$O$82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<sst xmlns="http://schemas.openxmlformats.org/spreadsheetml/2006/main" count="508" uniqueCount="351">
  <si>
    <t xml:space="preserve">     附件</t>
  </si>
  <si>
    <t>2026年中央粮油生产保障、第一批市级农业专项资金、提前下达任务资金及以往年度结余资金计划明细表</t>
  </si>
  <si>
    <r>
      <rPr>
        <sz val="11"/>
        <color theme="1"/>
        <rFont val="方正黑体_GBK"/>
        <charset val="134"/>
      </rPr>
      <t xml:space="preserve">填报单位：溧水区农业农村局           溧水区财政局   </t>
    </r>
    <r>
      <rPr>
        <sz val="11"/>
        <color theme="1"/>
        <rFont val="国标黑体"/>
        <charset val="134"/>
      </rPr>
      <t xml:space="preserve"> </t>
    </r>
    <r>
      <rPr>
        <sz val="11"/>
        <color theme="1"/>
        <rFont val="Times New Roman"/>
        <charset val="134"/>
      </rPr>
      <t xml:space="preserve">                 </t>
    </r>
  </si>
  <si>
    <r>
      <rPr>
        <b/>
        <sz val="11"/>
        <rFont val="宋体"/>
        <charset val="134"/>
      </rPr>
      <t>单位：万元</t>
    </r>
  </si>
  <si>
    <r>
      <rPr>
        <sz val="11"/>
        <rFont val="黑体"/>
        <charset val="134"/>
      </rPr>
      <t>序号</t>
    </r>
  </si>
  <si>
    <t>专项资金名称</t>
  </si>
  <si>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工作任务名称</t>
    </r>
    <r>
      <rPr>
        <sz val="11"/>
        <rFont val="Times New Roman"/>
        <charset val="134"/>
      </rPr>
      <t xml:space="preserve">
</t>
    </r>
  </si>
  <si>
    <r>
      <rPr>
        <sz val="11"/>
        <rFont val="黑体"/>
        <charset val="134"/>
      </rPr>
      <t>项目名称</t>
    </r>
  </si>
  <si>
    <t>实施主体</t>
  </si>
  <si>
    <r>
      <rPr>
        <sz val="11"/>
        <rFont val="黑体"/>
        <charset val="134"/>
      </rPr>
      <t>建设地点</t>
    </r>
  </si>
  <si>
    <t>建设内容和资金用途</t>
  </si>
  <si>
    <r>
      <rPr>
        <sz val="11"/>
        <rFont val="黑体"/>
        <charset val="134"/>
      </rPr>
      <t>项目资金</t>
    </r>
  </si>
  <si>
    <r>
      <rPr>
        <sz val="11"/>
        <rFont val="黑体"/>
        <charset val="134"/>
      </rPr>
      <t>职能科站</t>
    </r>
  </si>
  <si>
    <t>备注</t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</si>
  <si>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</si>
  <si>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财政资金</t>
    </r>
  </si>
  <si>
    <r>
      <rPr>
        <sz val="11"/>
        <rFont val="黑体"/>
        <charset val="134"/>
      </rPr>
      <t>自筹资金</t>
    </r>
  </si>
  <si>
    <r>
      <rPr>
        <sz val="11"/>
        <rFont val="黑体"/>
        <charset val="134"/>
      </rPr>
      <t>部级财政资金</t>
    </r>
  </si>
  <si>
    <r>
      <rPr>
        <sz val="11"/>
        <rFont val="黑体"/>
        <charset val="134"/>
      </rPr>
      <t>省级财政资金</t>
    </r>
  </si>
  <si>
    <r>
      <rPr>
        <sz val="11"/>
        <rFont val="黑体"/>
        <charset val="134"/>
      </rPr>
      <t>市级财政资金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</si>
  <si>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年中央粮油生产保障</t>
    </r>
  </si>
  <si>
    <r>
      <rPr>
        <sz val="11"/>
        <color theme="1"/>
        <rFont val="宋体"/>
        <charset val="134"/>
      </rPr>
      <t>油菜生产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</si>
  <si>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年溧水区油菜扩种补助</t>
    </r>
  </si>
  <si>
    <r>
      <rPr>
        <sz val="11"/>
        <color theme="1"/>
        <rFont val="宋体"/>
        <charset val="134"/>
      </rPr>
      <t>溧水区农业农村局</t>
    </r>
  </si>
  <si>
    <r>
      <rPr>
        <sz val="11"/>
        <color theme="1"/>
        <rFont val="宋体"/>
        <charset val="134"/>
      </rPr>
      <t>溧水区</t>
    </r>
  </si>
  <si>
    <r>
      <rPr>
        <sz val="11"/>
        <color theme="1"/>
        <rFont val="宋体"/>
        <charset val="134"/>
      </rPr>
      <t>按实际种植面积补助溧水区域内种植油菜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亩及以上的农户、家庭农场、专业合作社、农业企业等种植主体。</t>
    </r>
  </si>
  <si>
    <r>
      <rPr>
        <sz val="11"/>
        <color theme="1"/>
        <rFont val="宋体"/>
        <charset val="134"/>
      </rPr>
      <t>种植业管理科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</si>
  <si>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年中央粮油生产保障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油菜生产专项资金</t>
    </r>
    <r>
      <rPr>
        <sz val="11"/>
        <color theme="1"/>
        <rFont val="Times New Roman"/>
        <charset val="134"/>
      </rPr>
      <t>94.9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年中央扩种油菜结余资金</t>
    </r>
    <r>
      <rPr>
        <sz val="11"/>
        <color theme="1"/>
        <rFont val="Times New Roman"/>
        <charset val="134"/>
      </rPr>
      <t>1.385</t>
    </r>
    <r>
      <rPr>
        <sz val="11"/>
        <color theme="1"/>
        <rFont val="宋体"/>
        <charset val="134"/>
      </rPr>
      <t>万元（同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宋体"/>
        <charset val="134"/>
      </rPr>
      <t>号项目）</t>
    </r>
  </si>
  <si>
    <t>中央粮油生产保障资金</t>
  </si>
  <si>
    <t>市级现代农业发展专项</t>
  </si>
  <si>
    <t>设施蔬菜园艺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</si>
  <si>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年溧水区金呱子设施蔬菜园艺项目</t>
    </r>
  </si>
  <si>
    <t>南京金呱子农业科技开发有限公司</t>
  </si>
  <si>
    <r>
      <rPr>
        <sz val="11"/>
        <rFont val="宋体"/>
        <charset val="134"/>
      </rPr>
      <t>永阳街道高塘村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</si>
  <si>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12500</t>
    </r>
    <r>
      <rPr>
        <sz val="11"/>
        <rFont val="宋体"/>
        <charset val="134"/>
      </rPr>
      <t>平方米连幢塑料温室（含外遮阳、通风系统）。</t>
    </r>
  </si>
  <si>
    <t>种植业管理科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</si>
  <si>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年溧水区卓冠设施蔬菜园艺项目</t>
    </r>
  </si>
  <si>
    <r>
      <rPr>
        <sz val="11"/>
        <rFont val="宋体"/>
        <charset val="134"/>
      </rPr>
      <t>南京市溧水区卓冠果蔬苗木专业合作社</t>
    </r>
  </si>
  <si>
    <r>
      <rPr>
        <sz val="11"/>
        <rFont val="宋体"/>
        <charset val="134"/>
      </rPr>
      <t>白马镇白龙社区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</si>
  <si>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5200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</si>
  <si>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年溧水区中亮设施蔬菜园艺项目</t>
    </r>
  </si>
  <si>
    <r>
      <rPr>
        <sz val="11"/>
        <rFont val="宋体"/>
        <charset val="134"/>
      </rPr>
      <t>南京市溧水区中亮黑莓专业合作社</t>
    </r>
  </si>
  <si>
    <r>
      <rPr>
        <sz val="11"/>
        <rFont val="宋体"/>
        <charset val="134"/>
      </rPr>
      <t>白马镇大树下村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</si>
  <si>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250</t>
    </r>
    <r>
      <rPr>
        <sz val="11"/>
        <rFont val="宋体"/>
        <charset val="134"/>
      </rPr>
      <t>亩喷滴灌系统，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亩钢架防鸟网（高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米），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</si>
  <si>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年溧水区阳山设施蔬菜园艺项目</t>
    </r>
  </si>
  <si>
    <r>
      <rPr>
        <sz val="11"/>
        <rFont val="宋体"/>
        <charset val="134"/>
      </rPr>
      <t>南京溧水阳山果品专业合作社</t>
    </r>
  </si>
  <si>
    <r>
      <rPr>
        <sz val="11"/>
        <rFont val="宋体"/>
        <charset val="134"/>
      </rPr>
      <t>白马镇石头寨村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</si>
  <si>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亩喷滴灌系统（桃、梨、蓝莓等果树）。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</si>
  <si>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年溧水区中诚设施蔬菜园艺项目</t>
    </r>
  </si>
  <si>
    <r>
      <rPr>
        <sz val="11"/>
        <rFont val="宋体"/>
        <charset val="134"/>
      </rPr>
      <t>南京溧水中诚农林发展有限公司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</si>
  <si>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亩喷滴灌系统（蓝莓）。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</si>
  <si>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年溧水区金色庄园设施蔬菜园艺项目</t>
    </r>
  </si>
  <si>
    <r>
      <rPr>
        <sz val="11"/>
        <rFont val="宋体"/>
        <charset val="134"/>
      </rPr>
      <t>南京金色庄园农产品有限公司</t>
    </r>
  </si>
  <si>
    <r>
      <rPr>
        <sz val="11"/>
        <rFont val="宋体"/>
        <charset val="134"/>
      </rPr>
      <t>东屏街道长乐社区</t>
    </r>
  </si>
  <si>
    <r>
      <rPr>
        <sz val="11"/>
        <rFont val="宋体"/>
        <charset val="134"/>
      </rPr>
      <t>新建高垄</t>
    </r>
    <r>
      <rPr>
        <sz val="11"/>
        <rFont val="Times New Roman"/>
        <charset val="134"/>
      </rPr>
      <t>155</t>
    </r>
    <r>
      <rPr>
        <sz val="11"/>
        <rFont val="宋体"/>
        <charset val="134"/>
      </rPr>
      <t>亩，半高垄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亩，（其中钢管</t>
    </r>
    <r>
      <rPr>
        <sz val="11"/>
        <rFont val="Times New Roman"/>
        <charset val="134"/>
      </rPr>
      <t>148.4</t>
    </r>
    <r>
      <rPr>
        <sz val="11"/>
        <rFont val="宋体"/>
        <charset val="134"/>
      </rPr>
      <t>万元，石棉瓦</t>
    </r>
    <r>
      <rPr>
        <sz val="11"/>
        <rFont val="Times New Roman"/>
        <charset val="134"/>
      </rPr>
      <t>156.6</t>
    </r>
    <r>
      <rPr>
        <sz val="11"/>
        <rFont val="宋体"/>
        <charset val="134"/>
      </rPr>
      <t>万元，筐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万元）。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</si>
  <si>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年溧水区森迪设施蔬菜园艺项目</t>
    </r>
  </si>
  <si>
    <r>
      <rPr>
        <sz val="11"/>
        <rFont val="宋体"/>
        <charset val="134"/>
      </rPr>
      <t>南京森迪有机农业科技有限公司</t>
    </r>
  </si>
  <si>
    <r>
      <rPr>
        <sz val="11"/>
        <rFont val="宋体"/>
        <charset val="134"/>
      </rPr>
      <t>东屏街道爱民村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</si>
  <si>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460</t>
    </r>
    <r>
      <rPr>
        <sz val="11"/>
        <rFont val="宋体"/>
        <charset val="134"/>
      </rPr>
      <t>亩喷滴灌系统（黑莓）配置附属设施。</t>
    </r>
    <r>
      <rPr>
        <sz val="11"/>
        <rFont val="Times New Roman"/>
        <charset val="134"/>
      </rPr>
      <t xml:space="preserve">                          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</si>
  <si>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年溧水区庄严永红设施蔬菜园艺项目</t>
    </r>
  </si>
  <si>
    <r>
      <rPr>
        <sz val="11"/>
        <rFont val="宋体"/>
        <charset val="134"/>
      </rPr>
      <t>江苏庄严永红生态农业科技有限公司</t>
    </r>
  </si>
  <si>
    <r>
      <rPr>
        <sz val="11"/>
        <rFont val="宋体"/>
        <charset val="134"/>
      </rPr>
      <t>洪蓝街道傅家边社区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</si>
  <si>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24000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</si>
  <si>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年溧水区洪蓝台宁设施蔬菜园艺项目</t>
    </r>
  </si>
  <si>
    <r>
      <rPr>
        <sz val="11"/>
        <rFont val="宋体"/>
        <charset val="134"/>
      </rPr>
      <t>台宁生态农业发展（南京）有限公司</t>
    </r>
  </si>
  <si>
    <r>
      <rPr>
        <sz val="11"/>
        <rFont val="宋体"/>
        <charset val="134"/>
      </rPr>
      <t>洪蓝街道上港社区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</si>
  <si>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24300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</si>
  <si>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年溧水区洪蓝天润设施蔬菜园艺项目</t>
    </r>
  </si>
  <si>
    <r>
      <rPr>
        <sz val="11"/>
        <rFont val="宋体"/>
        <charset val="134"/>
      </rPr>
      <t>南京溧水傅家边天润果蔬专业合作社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</si>
  <si>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米宽幅钢架大棚（棚高</t>
    </r>
    <r>
      <rPr>
        <sz val="11"/>
        <rFont val="Times New Roman"/>
        <charset val="134"/>
      </rPr>
      <t>5.5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</si>
  <si>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年洪蓝世博设施蔬菜园艺项目</t>
    </r>
  </si>
  <si>
    <r>
      <rPr>
        <sz val="11"/>
        <rFont val="宋体"/>
        <charset val="134"/>
      </rPr>
      <t>南京世博农业科技有限公司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</si>
  <si>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亩喷滴灌。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</si>
  <si>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年溧水区慧泽云宝设施蔬菜园艺项目</t>
    </r>
  </si>
  <si>
    <r>
      <rPr>
        <sz val="11"/>
        <rFont val="宋体"/>
        <charset val="134"/>
      </rPr>
      <t>南京慧泽云宝农业有限公司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</si>
  <si>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亩钢架防鸟网（樱桃园、高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米），</t>
    </r>
    <r>
      <rPr>
        <sz val="11"/>
        <rFont val="Times New Roman"/>
        <charset val="134"/>
      </rPr>
      <t>187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280</t>
    </r>
    <r>
      <rPr>
        <sz val="11"/>
        <rFont val="宋体"/>
        <charset val="134"/>
      </rPr>
      <t>亩喷滴灌系统，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</si>
  <si>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年溧水区鲜佳设施蔬菜园艺项目</t>
    </r>
  </si>
  <si>
    <r>
      <rPr>
        <sz val="11"/>
        <rFont val="宋体"/>
        <charset val="134"/>
      </rPr>
      <t>南京鲜佳农业科技发展有限公司</t>
    </r>
  </si>
  <si>
    <r>
      <rPr>
        <sz val="11"/>
        <rFont val="宋体"/>
        <charset val="134"/>
      </rPr>
      <t>晶桥镇枫香岭村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</si>
  <si>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亩钢架防鸟网（李等果树、高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</si>
  <si>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年晶桥汤磊樱桃设施蔬菜园艺项目</t>
    </r>
  </si>
  <si>
    <r>
      <rPr>
        <sz val="11"/>
        <rFont val="宋体"/>
        <charset val="134"/>
      </rPr>
      <t>南京市汤磊樱桃种植农民专业合作社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</si>
  <si>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亩钢架避雨设施大棚。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</si>
  <si>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年溧水区百丰设施蔬菜园艺项目</t>
    </r>
  </si>
  <si>
    <r>
      <rPr>
        <sz val="11"/>
        <rFont val="宋体"/>
        <charset val="134"/>
      </rPr>
      <t>南京溧水百丰果蔬种植专业合作社</t>
    </r>
  </si>
  <si>
    <r>
      <rPr>
        <sz val="11"/>
        <rFont val="宋体"/>
        <charset val="134"/>
      </rPr>
      <t>晶桥镇芝山村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</si>
  <si>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亩钢架防鸟网（桃梨等果树、高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</si>
  <si>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年溧水区葛传中设施蔬菜园艺项目</t>
    </r>
  </si>
  <si>
    <r>
      <rPr>
        <sz val="11"/>
        <rFont val="宋体"/>
        <charset val="134"/>
      </rPr>
      <t>南京市溧水区葛传中家庭农场</t>
    </r>
  </si>
  <si>
    <r>
      <rPr>
        <sz val="11"/>
        <rFont val="宋体"/>
        <charset val="134"/>
      </rPr>
      <t>晶桥镇笪村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</si>
  <si>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亩钢架防鸟网（桃树、梨树高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</si>
  <si>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年溧水区春盛设施蔬菜园艺项目</t>
    </r>
  </si>
  <si>
    <r>
      <rPr>
        <sz val="11"/>
        <rFont val="宋体"/>
        <charset val="134"/>
      </rPr>
      <t>江苏春盛农业发展有限公司</t>
    </r>
  </si>
  <si>
    <r>
      <rPr>
        <sz val="11"/>
        <rFont val="宋体"/>
        <charset val="134"/>
      </rPr>
      <t>石湫街道东泉村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</si>
  <si>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米宽幅钢架大棚。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</si>
  <si>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年溧水区佘永贵设施蔬菜园艺项目</t>
    </r>
  </si>
  <si>
    <r>
      <rPr>
        <sz val="11"/>
        <rFont val="宋体"/>
        <charset val="134"/>
      </rPr>
      <t>溧水区佘永贵家庭农场</t>
    </r>
  </si>
  <si>
    <r>
      <rPr>
        <sz val="11"/>
        <rFont val="宋体"/>
        <charset val="134"/>
      </rPr>
      <t>石湫街道明觉社区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</si>
  <si>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亩喷滴灌设施（桃梨等果树）。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</si>
  <si>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年南京环山河设施蔬菜园艺项目</t>
    </r>
  </si>
  <si>
    <r>
      <rPr>
        <sz val="11"/>
        <rFont val="宋体"/>
        <charset val="134"/>
      </rPr>
      <t>南京环山河生态农业发展有限公司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</si>
  <si>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14000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</si>
  <si>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年溧水区十里桃花设施蔬菜园艺项目</t>
    </r>
  </si>
  <si>
    <r>
      <rPr>
        <sz val="11"/>
        <rFont val="宋体"/>
        <charset val="134"/>
      </rPr>
      <t>南京市十里桃花果树种植专业合作社</t>
    </r>
  </si>
  <si>
    <r>
      <rPr>
        <sz val="11"/>
        <rFont val="宋体"/>
        <charset val="134"/>
      </rPr>
      <t>石湫街道九塘村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</si>
  <si>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179</t>
    </r>
    <r>
      <rPr>
        <sz val="11"/>
        <rFont val="宋体"/>
        <charset val="134"/>
      </rPr>
      <t>亩喷滴灌系统。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</si>
  <si>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年溧水区忆湫设施蔬菜园艺项目</t>
    </r>
  </si>
  <si>
    <r>
      <rPr>
        <sz val="11"/>
        <rFont val="宋体"/>
        <charset val="134"/>
      </rPr>
      <t>溧水区忆湫家庭农场</t>
    </r>
  </si>
  <si>
    <r>
      <rPr>
        <sz val="11"/>
        <rFont val="宋体"/>
        <charset val="134"/>
      </rPr>
      <t>石湫街道社东社区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</si>
  <si>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亩喷滴灌设施（桃梨等果树）。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</si>
  <si>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年溧水区石湫湫塘设施蔬菜园艺项目</t>
    </r>
  </si>
  <si>
    <r>
      <rPr>
        <sz val="11"/>
        <rFont val="宋体"/>
        <charset val="134"/>
      </rPr>
      <t>南京湫塘农业发展有限公司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</si>
  <si>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</si>
  <si>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年溧水区万果设施蔬菜园艺项目</t>
    </r>
  </si>
  <si>
    <r>
      <rPr>
        <sz val="11"/>
        <rFont val="宋体"/>
        <charset val="134"/>
      </rPr>
      <t>南京万果果木种植专业合作社</t>
    </r>
  </si>
  <si>
    <r>
      <rPr>
        <sz val="11"/>
        <rFont val="宋体"/>
        <charset val="134"/>
      </rPr>
      <t>和凤镇沙塘庵村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</si>
  <si>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58.5</t>
    </r>
    <r>
      <rPr>
        <sz val="11"/>
        <rFont val="宋体"/>
        <charset val="134"/>
      </rPr>
      <t>亩钢架防鸟网（桃树、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米高）。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</si>
  <si>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年溧水区富华设施蔬菜园艺项目</t>
    </r>
  </si>
  <si>
    <r>
      <rPr>
        <sz val="11"/>
        <rFont val="宋体"/>
        <charset val="134"/>
      </rPr>
      <t>南京市溧水区富华果林专业合作社</t>
    </r>
  </si>
  <si>
    <r>
      <rPr>
        <sz val="11"/>
        <rFont val="宋体"/>
        <charset val="134"/>
      </rPr>
      <t>和凤镇乌飞塘村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</si>
  <si>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8332</t>
    </r>
    <r>
      <rPr>
        <sz val="11"/>
        <rFont val="宋体"/>
        <charset val="134"/>
      </rPr>
      <t>钢架大棚，</t>
    </r>
    <r>
      <rPr>
        <sz val="11"/>
        <rFont val="Times New Roman"/>
        <charset val="134"/>
      </rPr>
      <t>160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亩喷滴灌系统，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万元。</t>
    </r>
  </si>
  <si>
    <t>绿色防控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</si>
  <si>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年永阳百辰绿色防控项目</t>
    </r>
  </si>
  <si>
    <r>
      <rPr>
        <sz val="11"/>
        <rFont val="宋体"/>
        <charset val="134"/>
      </rPr>
      <t>南京市溧水区百辰果蔬种植专业合作社</t>
    </r>
  </si>
  <si>
    <r>
      <rPr>
        <sz val="11"/>
        <rFont val="宋体"/>
        <charset val="134"/>
      </rPr>
      <t>永阳街道秋湖村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</si>
  <si>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桃、梨、李子等）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</si>
  <si>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年白马达诚绿色防控项目</t>
    </r>
  </si>
  <si>
    <r>
      <rPr>
        <sz val="11"/>
        <rFont val="宋体"/>
        <charset val="134"/>
      </rPr>
      <t>南京达诚农业科技有限公司</t>
    </r>
  </si>
  <si>
    <r>
      <rPr>
        <sz val="11"/>
        <rFont val="宋体"/>
        <charset val="134"/>
      </rPr>
      <t>白马街道石头寨村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</si>
  <si>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蓝莓果品）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600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生物农药和矿物性农药一批，</t>
    </r>
    <r>
      <rPr>
        <sz val="11"/>
        <rFont val="Times New Roman"/>
        <charset val="134"/>
      </rPr>
      <t xml:space="preserve"> 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 xml:space="preserve"> 3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</si>
  <si>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年溧水区新生绿色防控项目</t>
    </r>
  </si>
  <si>
    <r>
      <rPr>
        <sz val="11"/>
        <rFont val="宋体"/>
        <charset val="134"/>
      </rPr>
      <t>南京市溧水区新生家庭农场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</si>
  <si>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亩（柑橘、桃、梨）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</si>
  <si>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年溧水区洪蓝台宁绿色防控项目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</si>
  <si>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果品）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
2.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
3.</t>
    </r>
    <r>
      <rPr>
        <sz val="11"/>
        <rFont val="宋体"/>
        <charset val="134"/>
      </rPr>
      <t>诱捕器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7.5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</si>
  <si>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年溧水区洪蓝天润绿色防控项目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</si>
  <si>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亩果蔬绿色防控：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12.3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7.2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</si>
  <si>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年溧水区闲心静水绿色防控项目</t>
    </r>
  </si>
  <si>
    <r>
      <rPr>
        <sz val="11"/>
        <rFont val="宋体"/>
        <charset val="134"/>
      </rPr>
      <t>南京闲心静水农业发展有限公司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</si>
  <si>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280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茶叶、果品）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10.5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4.8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7.2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购置生物农药及矿物源农药一批，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31.5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6.3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</si>
  <si>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年溧水区果香绿色防控项目</t>
    </r>
  </si>
  <si>
    <r>
      <rPr>
        <sz val="11"/>
        <rFont val="宋体"/>
        <charset val="134"/>
      </rPr>
      <t>南京市溧水区果香农作物专业合作社</t>
    </r>
  </si>
  <si>
    <r>
      <rPr>
        <sz val="11"/>
        <rFont val="宋体"/>
        <charset val="134"/>
      </rPr>
      <t>晶桥镇杭村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</si>
  <si>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水果）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</si>
  <si>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年溧水区富华绿色防控项目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</si>
  <si>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亩（水果）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太阳能杀虫灯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台，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粘虫板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诱捕器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万元。</t>
    </r>
  </si>
  <si>
    <t>现代蔬菜园艺高质量发展资金小计</t>
  </si>
  <si>
    <r>
      <rPr>
        <sz val="11"/>
        <color theme="1"/>
        <rFont val="宋体"/>
        <charset val="134"/>
      </rPr>
      <t>市级现代农业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发展专项</t>
    </r>
  </si>
  <si>
    <r>
      <rPr>
        <sz val="11"/>
        <color theme="1"/>
        <rFont val="宋体"/>
        <charset val="134"/>
      </rPr>
      <t>渔业高质量发展项目</t>
    </r>
  </si>
  <si>
    <t>2026年南京市溧水区和凤镇渔之歌青虾高效养殖设施建设项目</t>
  </si>
  <si>
    <t>南京渔之歌水产养殖有限公司</t>
  </si>
  <si>
    <t>南京市溧水区和凤镇乌飞塘村</t>
  </si>
  <si>
    <r>
      <t>区域面积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亩，项目内容为将外塘改造成每个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亩的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个池塘，搭建一个大棚</t>
    </r>
    <r>
      <rPr>
        <sz val="11"/>
        <color theme="1"/>
        <rFont val="Times New Roman"/>
        <charset val="134"/>
      </rPr>
      <t>9338</t>
    </r>
    <r>
      <rPr>
        <sz val="11"/>
        <color theme="1"/>
        <rFont val="宋体"/>
        <charset val="134"/>
      </rPr>
      <t>平方米，并改造配套的独立进排水设施，建设每个池塘的微孔高密度增氧，塘埂铺设护坡布，自动投料。</t>
    </r>
  </si>
  <si>
    <r>
      <rPr>
        <sz val="11"/>
        <color theme="1"/>
        <rFont val="宋体"/>
        <charset val="134"/>
      </rPr>
      <t>渔业渔政科</t>
    </r>
  </si>
  <si>
    <r>
      <rPr>
        <sz val="11"/>
        <rFont val="宋体"/>
        <charset val="134"/>
      </rPr>
      <t>市级现代农业发展专项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</si>
  <si>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年南京市溧水区晶桥镇（水晶村东片区、西片区）养殖池塘生态化改造项目</t>
    </r>
  </si>
  <si>
    <r>
      <rPr>
        <sz val="11"/>
        <color theme="1"/>
        <rFont val="宋体"/>
        <charset val="134"/>
      </rPr>
      <t>南京市溧水区晶桥镇人民政府</t>
    </r>
  </si>
  <si>
    <r>
      <rPr>
        <sz val="11"/>
        <color theme="1"/>
        <rFont val="宋体"/>
        <charset val="134"/>
      </rPr>
      <t>南京市溧水区晶桥镇水晶村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</si>
  <si>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项目投资总金额</t>
    </r>
    <r>
      <rPr>
        <sz val="11"/>
        <color rgb="FF000000"/>
        <rFont val="Times New Roman"/>
        <charset val="134"/>
      </rPr>
      <t>703.72</t>
    </r>
    <r>
      <rPr>
        <sz val="11"/>
        <color rgb="FF000000"/>
        <rFont val="宋体"/>
        <charset val="134"/>
      </rPr>
      <t>万元。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建设内容：水晶村</t>
    </r>
    <r>
      <rPr>
        <sz val="11"/>
        <color rgb="FF000000"/>
        <rFont val="Times New Roman"/>
        <charset val="134"/>
      </rPr>
      <t>1541</t>
    </r>
    <r>
      <rPr>
        <sz val="11"/>
        <color rgb="FF000000"/>
        <rFont val="宋体"/>
        <charset val="134"/>
      </rPr>
      <t>亩养殖池塘生态化改造：包括养殖池塘进排水改造；养殖池塘尾水处理；养殖池塘配套设施；水系清淤；电力设施；太阳能路灯；机耕路建设等。</t>
    </r>
  </si>
  <si>
    <r>
      <rPr>
        <sz val="11"/>
        <color theme="1"/>
        <rFont val="宋体"/>
        <charset val="134"/>
      </rPr>
      <t>该项目实际总投资</t>
    </r>
    <r>
      <rPr>
        <sz val="11"/>
        <color theme="1"/>
        <rFont val="Times New Roman"/>
        <charset val="134"/>
      </rPr>
      <t>703.72</t>
    </r>
    <r>
      <rPr>
        <sz val="11"/>
        <color theme="1"/>
        <rFont val="宋体"/>
        <charset val="134"/>
      </rPr>
      <t>万元、市级补助</t>
    </r>
    <r>
      <rPr>
        <sz val="11"/>
        <color theme="1"/>
        <rFont val="Times New Roman"/>
        <charset val="134"/>
      </rPr>
      <t>489</t>
    </r>
    <r>
      <rPr>
        <sz val="11"/>
        <color theme="1"/>
        <rFont val="宋体"/>
        <charset val="134"/>
      </rPr>
      <t>万元，其中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年已下达立项资金</t>
    </r>
    <r>
      <rPr>
        <sz val="11"/>
        <color theme="1"/>
        <rFont val="Times New Roman"/>
        <charset val="134"/>
      </rPr>
      <t>182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年下达尾款</t>
    </r>
    <r>
      <rPr>
        <sz val="11"/>
        <color theme="1"/>
        <rFont val="Times New Roman"/>
        <charset val="134"/>
      </rPr>
      <t>307</t>
    </r>
    <r>
      <rPr>
        <sz val="11"/>
        <color theme="1"/>
        <rFont val="宋体"/>
        <charset val="134"/>
      </rPr>
      <t>万元。</t>
    </r>
  </si>
  <si>
    <t>渔业高质量发展资金小计</t>
  </si>
  <si>
    <r>
      <rPr>
        <sz val="11"/>
        <color theme="1"/>
        <rFont val="宋体"/>
        <charset val="134"/>
      </rPr>
      <t>市级现代农业发展专项</t>
    </r>
  </si>
  <si>
    <r>
      <rPr>
        <sz val="11"/>
        <rFont val="宋体"/>
        <charset val="134"/>
      </rPr>
      <t>耕地质量建设与保护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</si>
  <si>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年溧水区市级耕地质量提升综合示范区建设项目</t>
    </r>
  </si>
  <si>
    <r>
      <rPr>
        <sz val="11"/>
        <rFont val="宋体"/>
        <charset val="134"/>
      </rPr>
      <t>南京市溧水区耕地质量保护站</t>
    </r>
  </si>
  <si>
    <r>
      <rPr>
        <sz val="11"/>
        <rFont val="宋体"/>
        <charset val="134"/>
      </rPr>
      <t>南京飞阳农产品种植专业合作社（石湫街道向阳村）</t>
    </r>
  </si>
  <si>
    <r>
      <rPr>
        <sz val="11"/>
        <rFont val="宋体"/>
        <charset val="134"/>
      </rPr>
      <t>续建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亩以上市级耕地质量提升综合示范区，用于商品有机肥、缓控释配方肥、小麦种肥同播作业补助。</t>
    </r>
  </si>
  <si>
    <r>
      <rPr>
        <sz val="11"/>
        <color theme="1"/>
        <rFont val="宋体"/>
        <charset val="134"/>
      </rPr>
      <t>区耕地质量保护站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</si>
  <si>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年项目尾款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</si>
  <si>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年溧水区市级耕地质量提升行动项目</t>
    </r>
  </si>
  <si>
    <r>
      <rPr>
        <sz val="11"/>
        <color theme="1"/>
        <rFont val="宋体"/>
        <charset val="134"/>
      </rPr>
      <t>南京市溧水区耕地质量保护站</t>
    </r>
  </si>
  <si>
    <r>
      <rPr>
        <sz val="11"/>
        <color theme="1"/>
        <rFont val="宋体"/>
        <charset val="134"/>
      </rPr>
      <t>南京飞阳农产品种植专业合作社（石湫街道向阳村）</t>
    </r>
  </si>
  <si>
    <r>
      <rPr>
        <sz val="11"/>
        <rFont val="宋体"/>
        <charset val="134"/>
      </rPr>
      <t>续建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亩以上市级耕地质量提升行动项目区，用于商品有机肥、缓控释配方肥、小麦种肥同播作业、耕地质量提升效果监测补助和质效管理等。</t>
    </r>
  </si>
  <si>
    <t>耕地质量建设与保护资金小计</t>
  </si>
  <si>
    <r>
      <rPr>
        <sz val="11"/>
        <rFont val="宋体"/>
        <charset val="134"/>
      </rPr>
      <t>农业农村重点项目建设奖补</t>
    </r>
  </si>
  <si>
    <r>
      <rPr>
        <sz val="11"/>
        <rFont val="宋体"/>
        <charset val="134"/>
      </rPr>
      <t>千吨千目有机抹茶生产线一期项目</t>
    </r>
  </si>
  <si>
    <r>
      <rPr>
        <sz val="11"/>
        <rFont val="宋体"/>
        <charset val="134"/>
      </rPr>
      <t>南京泽朗生物科技有限公司</t>
    </r>
  </si>
  <si>
    <r>
      <rPr>
        <sz val="11"/>
        <rFont val="宋体"/>
        <charset val="134"/>
      </rPr>
      <t>南京市溧水区白马镇工业集中区</t>
    </r>
  </si>
  <si>
    <r>
      <rPr>
        <sz val="11"/>
        <rFont val="宋体"/>
        <charset val="134"/>
      </rPr>
      <t>项目新建碾茶精选粉碎生产线，配套引进超音速气旋飞针干燥设备、自动化包装、装箱、码垛机器人系统，建成后可实现年产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吨千目级有机抹茶，产品覆盖高端茶饮、烘焙食品、功能性食品、健康饮品等场景，全面填补南京及苏南地区抹茶精深加工产业空白。</t>
    </r>
  </si>
  <si>
    <r>
      <rPr>
        <sz val="11"/>
        <rFont val="宋体"/>
        <charset val="134"/>
      </rPr>
      <t>乡村产业发展科、财审科</t>
    </r>
  </si>
  <si>
    <r>
      <rPr>
        <sz val="11"/>
        <rFont val="宋体"/>
        <charset val="134"/>
      </rPr>
      <t>江苏美溧农产品仓储保鲜冷链物流项目</t>
    </r>
  </si>
  <si>
    <r>
      <rPr>
        <sz val="11"/>
        <rFont val="宋体"/>
        <charset val="134"/>
      </rPr>
      <t>江苏美溧生物科技有限公司</t>
    </r>
  </si>
  <si>
    <r>
      <rPr>
        <sz val="11"/>
        <rFont val="宋体"/>
        <charset val="134"/>
      </rPr>
      <t>南京市溧水区白马镇工业集中区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</si>
  <si>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新建冷库</t>
    </r>
    <r>
      <rPr>
        <sz val="11"/>
        <rFont val="Times New Roman"/>
        <charset val="134"/>
      </rPr>
      <t>1500</t>
    </r>
    <r>
      <rPr>
        <sz val="11"/>
        <rFont val="宋体"/>
        <charset val="134"/>
      </rPr>
      <t>㎡，配套智能温控、节能制冷、防潮保鲜等专业设施。该冷库主要用于各类果蔬原料、碾茶（抹茶原料）、功能性食品半成品与成品的预冷、保鲜、恒温储存及周转配送。</t>
    </r>
  </si>
  <si>
    <r>
      <rPr>
        <sz val="11"/>
        <rFont val="宋体"/>
        <charset val="134"/>
      </rPr>
      <t>高品质鸭肉制品生产线智能化升级改造项目</t>
    </r>
  </si>
  <si>
    <r>
      <rPr>
        <sz val="11"/>
        <rFont val="宋体"/>
        <charset val="134"/>
      </rPr>
      <t>南京黄教授食品科技有限公司</t>
    </r>
  </si>
  <si>
    <r>
      <rPr>
        <sz val="11"/>
        <rFont val="宋体"/>
        <charset val="134"/>
      </rPr>
      <t>南京市溧水区白马镇食品园大道</t>
    </r>
    <r>
      <rPr>
        <sz val="11"/>
        <rFont val="Times New Roman"/>
        <charset val="134"/>
      </rPr>
      <t>11-3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</si>
  <si>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项目以鸭肉为主要原料，通过对生产线进行智能化升级改造，配套建设冷库、冷藏车等配套设施，进一步提升产品品质和生产效率，实现南京鸭产业提质增效。</t>
    </r>
  </si>
  <si>
    <r>
      <rPr>
        <sz val="11"/>
        <color theme="1"/>
        <rFont val="宋体"/>
        <charset val="134"/>
      </rPr>
      <t>玫瑰系列产品精深加工项目</t>
    </r>
  </si>
  <si>
    <r>
      <rPr>
        <sz val="11"/>
        <color theme="1"/>
        <rFont val="宋体"/>
        <charset val="134"/>
      </rPr>
      <t>南京花师傅农业发展有限公司</t>
    </r>
  </si>
  <si>
    <r>
      <rPr>
        <sz val="11"/>
        <color theme="1"/>
        <rFont val="宋体"/>
        <charset val="134"/>
      </rPr>
      <t>南京市溧水区石湫街道塘铜公路西侧</t>
    </r>
  </si>
  <si>
    <r>
      <rPr>
        <sz val="11"/>
        <color theme="1"/>
        <rFont val="宋体"/>
        <charset val="134"/>
      </rPr>
      <t>项目着眼于玫瑰这一天然健康宝藏的巨大市场潜力，通过购置玫瑰精油、纯露提取设备、玫瑰鲜花饼生产线、玫瑰花分选机和玫瑰鲜花酱生产线等设施，配套建设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万级洁净车间、电力设施及其他配套设备。通过现代精深加工技术，深度开发玫瑰资源，打造高品质、高附加值的健康食品、化妆品等系列。</t>
    </r>
  </si>
  <si>
    <r>
      <rPr>
        <sz val="11"/>
        <color theme="1"/>
        <rFont val="宋体"/>
        <charset val="134"/>
      </rPr>
      <t>台宁特色优质水果浓缩汁生产线建设项目</t>
    </r>
    <r>
      <rPr>
        <sz val="11"/>
        <color theme="1"/>
        <rFont val="Times New Roman"/>
        <charset val="134"/>
      </rPr>
      <t xml:space="preserve">
</t>
    </r>
  </si>
  <si>
    <t>台宁生态农业发展（南京）有限公司</t>
  </si>
  <si>
    <t>溧水区洪蓝街道上港社区上庄村</t>
  </si>
  <si>
    <t>项目计划新建一条特色优质水果浓缩汁生产线，可将次优果、落地果、过剩果统一加工利用，大幅降低损耗率，提升原料综合利用率，实现 “好果卖鲜果、普通果做加工” 的分层利用。</t>
  </si>
  <si>
    <r>
      <rPr>
        <sz val="11"/>
        <color theme="1"/>
        <rFont val="宋体"/>
        <charset val="134"/>
      </rPr>
      <t>重点活动、重点项目推进等经费补助</t>
    </r>
  </si>
  <si>
    <r>
      <rPr>
        <sz val="11"/>
        <color theme="1"/>
        <rFont val="宋体"/>
        <charset val="134"/>
      </rPr>
      <t>南京市溧水区农业农村局</t>
    </r>
  </si>
  <si>
    <t>对镇街、园区平台实施奖补扶持。对其他与重点项目相关的工作进行补助，包括用于重点项目服务推进、招商推进等相关工作。</t>
  </si>
  <si>
    <r>
      <rPr>
        <sz val="11"/>
        <rFont val="宋体"/>
        <charset val="134"/>
      </rPr>
      <t>财审科</t>
    </r>
  </si>
  <si>
    <t>农业农村重点项目建设奖补资金小计</t>
  </si>
  <si>
    <r>
      <rPr>
        <sz val="11"/>
        <color theme="1"/>
        <rFont val="宋体"/>
        <charset val="134"/>
      </rPr>
      <t>水稻生态补偿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</si>
  <si>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年柘塘街道土地流转及农业保险补助</t>
    </r>
  </si>
  <si>
    <r>
      <rPr>
        <sz val="11"/>
        <rFont val="宋体"/>
        <charset val="134"/>
      </rPr>
      <t>柘塘街道办事处</t>
    </r>
  </si>
  <si>
    <r>
      <rPr>
        <sz val="11"/>
        <rFont val="宋体"/>
        <charset val="134"/>
      </rPr>
      <t>柘塘街道</t>
    </r>
  </si>
  <si>
    <r>
      <rPr>
        <sz val="11"/>
        <rFont val="宋体"/>
        <charset val="134"/>
      </rPr>
      <t>土地流转补助及农业保险。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</si>
  <si>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年永阳街道土地流转及农业保险补助</t>
    </r>
  </si>
  <si>
    <r>
      <rPr>
        <sz val="11"/>
        <rFont val="宋体"/>
        <charset val="134"/>
      </rPr>
      <t>永阳街道办事处</t>
    </r>
  </si>
  <si>
    <r>
      <rPr>
        <sz val="11"/>
        <rFont val="宋体"/>
        <charset val="134"/>
      </rPr>
      <t>永阳街道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</si>
  <si>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年白马镇土地流转及农业保险补助</t>
    </r>
  </si>
  <si>
    <r>
      <rPr>
        <sz val="11"/>
        <rFont val="宋体"/>
        <charset val="134"/>
      </rPr>
      <t>白马镇人民政府</t>
    </r>
  </si>
  <si>
    <r>
      <rPr>
        <sz val="11"/>
        <rFont val="宋体"/>
        <charset val="134"/>
      </rPr>
      <t>白马镇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</si>
  <si>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年东屏街道土地流转及农业保险补助</t>
    </r>
  </si>
  <si>
    <r>
      <rPr>
        <sz val="11"/>
        <rFont val="宋体"/>
        <charset val="134"/>
      </rPr>
      <t>东屏街道办事处</t>
    </r>
  </si>
  <si>
    <r>
      <rPr>
        <sz val="11"/>
        <rFont val="宋体"/>
        <charset val="134"/>
      </rPr>
      <t>东屏街道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</si>
  <si>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年洪蓝街道土地流转及农业保险补助</t>
    </r>
  </si>
  <si>
    <r>
      <rPr>
        <sz val="11"/>
        <rFont val="宋体"/>
        <charset val="134"/>
      </rPr>
      <t>洪蓝街道办事处</t>
    </r>
  </si>
  <si>
    <r>
      <rPr>
        <sz val="11"/>
        <rFont val="宋体"/>
        <charset val="134"/>
      </rPr>
      <t>洪蓝街道</t>
    </r>
  </si>
  <si>
    <t>土地流转补助及农业保险。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</si>
  <si>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年石湫街道土地流转及农业保险补助</t>
    </r>
  </si>
  <si>
    <r>
      <rPr>
        <sz val="11"/>
        <rFont val="宋体"/>
        <charset val="134"/>
      </rPr>
      <t>石湫街道办事处</t>
    </r>
  </si>
  <si>
    <r>
      <rPr>
        <sz val="11"/>
        <rFont val="宋体"/>
        <charset val="134"/>
      </rPr>
      <t>石湫街道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</si>
  <si>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年和凤镇土地流转及农业保险补助</t>
    </r>
  </si>
  <si>
    <r>
      <rPr>
        <sz val="11"/>
        <rFont val="宋体"/>
        <charset val="134"/>
      </rPr>
      <t>和凤镇人民政府</t>
    </r>
  </si>
  <si>
    <r>
      <rPr>
        <sz val="11"/>
        <rFont val="宋体"/>
        <charset val="134"/>
      </rPr>
      <t>和凤镇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</si>
  <si>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年晶桥镇土地流转及农业保险补助</t>
    </r>
  </si>
  <si>
    <r>
      <rPr>
        <sz val="11"/>
        <rFont val="宋体"/>
        <charset val="134"/>
      </rPr>
      <t>晶桥镇人民政府</t>
    </r>
  </si>
  <si>
    <r>
      <rPr>
        <sz val="11"/>
        <rFont val="宋体"/>
        <charset val="134"/>
      </rPr>
      <t>晶桥镇</t>
    </r>
  </si>
  <si>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年溧水区农药包装废弃物处置项目</t>
    </r>
  </si>
  <si>
    <r>
      <rPr>
        <sz val="11"/>
        <rFont val="宋体"/>
        <charset val="134"/>
      </rPr>
      <t>溧水区农业农村局</t>
    </r>
  </si>
  <si>
    <r>
      <rPr>
        <sz val="11"/>
        <rFont val="宋体"/>
        <charset val="134"/>
      </rPr>
      <t>农药包装废弃物回收覆盖率达</t>
    </r>
    <r>
      <rPr>
        <sz val="11"/>
        <rFont val="Times New Roman"/>
        <charset val="134"/>
      </rPr>
      <t>90%</t>
    </r>
    <r>
      <rPr>
        <sz val="11"/>
        <rFont val="宋体"/>
        <charset val="134"/>
      </rPr>
      <t>以上，农药包装废弃物有价收购，农药包装废弃物运输和集中储存，农药包装废弃物无害化处置，农药包装废弃物回收处置工作宣传培训。</t>
    </r>
  </si>
  <si>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年溧水区废旧地膜回收处置项目</t>
    </r>
  </si>
  <si>
    <r>
      <rPr>
        <sz val="11"/>
        <rFont val="宋体"/>
        <charset val="134"/>
      </rPr>
      <t>开展废旧地膜回收工作，废旧地膜回收率达</t>
    </r>
    <r>
      <rPr>
        <sz val="11"/>
        <rFont val="Times New Roman"/>
        <charset val="134"/>
      </rPr>
      <t>90%</t>
    </r>
    <r>
      <rPr>
        <sz val="11"/>
        <rFont val="宋体"/>
        <charset val="134"/>
      </rPr>
      <t>以上。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</si>
  <si>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年度石湫街道农田退水治理先行先试区工程项目</t>
    </r>
  </si>
  <si>
    <t>石湫街道办事处</t>
  </si>
  <si>
    <t>石湫街道农田退水治理先行先试区工程。</t>
  </si>
  <si>
    <r>
      <rPr>
        <sz val="11"/>
        <color theme="1"/>
        <rFont val="宋体"/>
        <charset val="134"/>
      </rPr>
      <t>科教科</t>
    </r>
  </si>
  <si>
    <t>水稻生态补偿资金小计</t>
  </si>
  <si>
    <r>
      <rPr>
        <sz val="11"/>
        <rFont val="宋体"/>
        <charset val="134"/>
      </rPr>
      <t>生态循环农业</t>
    </r>
  </si>
  <si>
    <r>
      <rPr>
        <sz val="11"/>
        <rFont val="宋体"/>
        <charset val="134"/>
      </rPr>
      <t>生态循环农业项目</t>
    </r>
  </si>
  <si>
    <t>2026年度溧水区沼气设施维护监管项目</t>
  </si>
  <si>
    <t>溧水区农业农村局</t>
  </si>
  <si>
    <t>溧水区</t>
  </si>
  <si>
    <t>沼气工程（设施）的监管、维护、报废拆除、宣传培训、隐患排查等。</t>
  </si>
  <si>
    <r>
      <rPr>
        <sz val="11"/>
        <rFont val="宋体"/>
        <charset val="134"/>
      </rPr>
      <t>科技教育科</t>
    </r>
  </si>
  <si>
    <t>有机蔬菜种植园生态循环模式构建与示范项目</t>
  </si>
  <si>
    <t>南京普仁有机农业有限责任公司</t>
  </si>
  <si>
    <t>晶桥镇邰村村</t>
  </si>
  <si>
    <t>建设生态廊道、农田退水净化与水循环利用设施、有机废弃物循环利用设备等。</t>
  </si>
  <si>
    <t>悦达农场生态循环项目</t>
  </si>
  <si>
    <t>南京市溧水区悦达家庭农场</t>
  </si>
  <si>
    <t>洪蓝街道蒲塘社区</t>
  </si>
  <si>
    <t>建设水净化与循环利用设施、生物多样性作物种植、农作物废弃资源再循环利用设施设备等。</t>
  </si>
  <si>
    <t>溧水区秸秆离田收储补贴</t>
  </si>
  <si>
    <t>南京市溧水区金井秸秆专业合作社</t>
  </si>
  <si>
    <t>晶桥、和凤、开发区等</t>
  </si>
  <si>
    <t>在晶桥、和凤、开发区等地，开展秸秆离田收储作业1.9万亩。</t>
  </si>
  <si>
    <r>
      <rPr>
        <sz val="11"/>
        <rFont val="宋体"/>
        <charset val="134"/>
      </rPr>
      <t>农机管理科</t>
    </r>
  </si>
  <si>
    <t>溧水区秸秆规模化综合利用奖补</t>
  </si>
  <si>
    <t>在全区开展秸秆规模化综合利用，年消耗秸秆1万吨。</t>
  </si>
  <si>
    <t>生态循环农业资金小计</t>
  </si>
  <si>
    <t>整建制开展稻麦（油）轮作单产提升项目片区建设</t>
  </si>
  <si>
    <r>
      <rPr>
        <sz val="11"/>
        <color theme="1"/>
        <rFont val="宋体"/>
        <charset val="134"/>
      </rPr>
      <t>南京市溧水区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年整建制开展稻麦（油）轮作单产提升项目片区建设</t>
    </r>
  </si>
  <si>
    <r>
      <rPr>
        <sz val="11"/>
        <color theme="1"/>
        <rFont val="宋体"/>
        <charset val="134"/>
      </rPr>
      <t>溧水区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个街道和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个镇</t>
    </r>
  </si>
  <si>
    <r>
      <rPr>
        <sz val="11"/>
        <color rgb="FF000000"/>
        <rFont val="Times New Roman"/>
        <charset val="134"/>
      </rPr>
      <t xml:space="preserve">1. </t>
    </r>
    <r>
      <rPr>
        <sz val="11"/>
        <color rgb="FF000000"/>
        <rFont val="宋体"/>
        <charset val="134"/>
      </rPr>
      <t>在全区建设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个稻麦、稻油轮作单产提升绿色高产优质片区和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个辐射带动点，绿色高产优质片区水稻面积</t>
    </r>
    <r>
      <rPr>
        <sz val="11"/>
        <color rgb="FF000000"/>
        <rFont val="Times New Roman"/>
        <charset val="134"/>
      </rPr>
      <t>48170.3</t>
    </r>
    <r>
      <rPr>
        <sz val="11"/>
        <color rgb="FF000000"/>
        <rFont val="宋体"/>
        <charset val="134"/>
      </rPr>
      <t>亩（其中省级绿色高产高效示范区</t>
    </r>
    <r>
      <rPr>
        <sz val="11"/>
        <color rgb="FF000000"/>
        <rFont val="Times New Roman"/>
        <charset val="134"/>
      </rPr>
      <t>20584</t>
    </r>
    <r>
      <rPr>
        <sz val="11"/>
        <color rgb="FF000000"/>
        <rFont val="宋体"/>
        <charset val="134"/>
      </rPr>
      <t>亩），建立样板，向周边地区扩大推广。</t>
    </r>
    <r>
      <rPr>
        <sz val="11"/>
        <color rgb="FF000000"/>
        <rFont val="Times New Roman"/>
        <charset val="134"/>
      </rPr>
      <t xml:space="preserve">
2. </t>
    </r>
    <r>
      <rPr>
        <sz val="11"/>
        <color rgb="FF000000"/>
        <rFont val="宋体"/>
        <charset val="134"/>
      </rPr>
      <t>推广稻麦油优质高产高效品种，实现一主两副主导品种与搭配品种布局。</t>
    </r>
    <r>
      <rPr>
        <sz val="11"/>
        <color rgb="FF000000"/>
        <rFont val="Times New Roman"/>
        <charset val="134"/>
      </rPr>
      <t xml:space="preserve">
3. </t>
    </r>
    <r>
      <rPr>
        <sz val="11"/>
        <color rgb="FF000000"/>
        <rFont val="宋体"/>
        <charset val="134"/>
      </rPr>
      <t>开展技术培训，培养基层农技人员和经营主体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两支队伍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资金要求：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>317</t>
    </r>
    <r>
      <rPr>
        <sz val="11"/>
        <color rgb="FF000000"/>
        <rFont val="宋体"/>
        <charset val="134"/>
      </rPr>
      <t>万元，加上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年结余财政资金</t>
    </r>
    <r>
      <rPr>
        <sz val="11"/>
        <color rgb="FF000000"/>
        <rFont val="Times New Roman"/>
        <charset val="134"/>
      </rPr>
      <t>49337.29</t>
    </r>
    <r>
      <rPr>
        <sz val="11"/>
        <color rgb="FF000000"/>
        <rFont val="宋体"/>
        <charset val="134"/>
      </rPr>
      <t>元，共计</t>
    </r>
    <r>
      <rPr>
        <sz val="11"/>
        <color rgb="FF000000"/>
        <rFont val="Times New Roman"/>
        <charset val="134"/>
      </rPr>
      <t>321.933729</t>
    </r>
    <r>
      <rPr>
        <sz val="11"/>
        <color rgb="FF000000"/>
        <rFont val="宋体"/>
        <charset val="134"/>
      </rPr>
      <t>万元。其中购买优良品种、绿色防控、新型农业投入品等项目片区补助资金</t>
    </r>
    <r>
      <rPr>
        <sz val="11"/>
        <color rgb="FF000000"/>
        <rFont val="Times New Roman"/>
        <charset val="134"/>
      </rPr>
      <t>256.933729</t>
    </r>
    <r>
      <rPr>
        <sz val="11"/>
        <color rgb="FF000000"/>
        <rFont val="宋体"/>
        <charset val="134"/>
      </rPr>
      <t>万元，专家团队经费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万元，项目管理，包括评审论证、测产、审计、绩效评价、验收等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万元。</t>
    </r>
  </si>
  <si>
    <r>
      <rPr>
        <sz val="11"/>
        <color theme="1"/>
        <rFont val="宋体"/>
        <charset val="134"/>
      </rPr>
      <t>区作物栽培指导站</t>
    </r>
  </si>
  <si>
    <r>
      <rPr>
        <sz val="11"/>
        <color theme="1"/>
        <rFont val="宋体"/>
        <charset val="134"/>
      </rPr>
      <t>《南京市溧水区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年整建制开展稻麦（油）轮作单产提升项目片区建设》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年结余财政资金</t>
    </r>
    <r>
      <rPr>
        <sz val="11"/>
        <color theme="1"/>
        <rFont val="Times New Roman"/>
        <charset val="134"/>
      </rPr>
      <t>49337.29</t>
    </r>
    <r>
      <rPr>
        <sz val="11"/>
        <color theme="1"/>
        <rFont val="宋体"/>
        <charset val="134"/>
      </rPr>
      <t>元，纳入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年一并实施（已由市级立项批复，同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宋体"/>
        <charset val="134"/>
      </rPr>
      <t>号项目）</t>
    </r>
  </si>
  <si>
    <r>
      <rPr>
        <sz val="11"/>
        <color theme="1"/>
        <rFont val="宋体"/>
        <charset val="134"/>
      </rPr>
      <t>农村合作经济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</si>
  <si>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年新型农业经营主体贷款贴息</t>
    </r>
  </si>
  <si>
    <r>
      <rPr>
        <sz val="11"/>
        <color theme="1"/>
        <rFont val="宋体"/>
        <charset val="134"/>
      </rPr>
      <t>溧水区相关新型农业经营主体</t>
    </r>
  </si>
  <si>
    <r>
      <rPr>
        <sz val="11"/>
        <color theme="1"/>
        <rFont val="宋体"/>
        <charset val="134"/>
      </rPr>
      <t>溧水区各镇街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</si>
  <si>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日至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日，适用于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金陵惠农贷</t>
    </r>
    <r>
      <rPr>
        <sz val="11"/>
        <color theme="1"/>
        <rFont val="Times New Roman"/>
        <charset val="134"/>
      </rPr>
      <t>”“</t>
    </r>
    <r>
      <rPr>
        <sz val="11"/>
        <color theme="1"/>
        <rFont val="宋体"/>
        <charset val="134"/>
      </rPr>
      <t>金陵农担贷</t>
    </r>
    <r>
      <rPr>
        <sz val="11"/>
        <color theme="1"/>
        <rFont val="Times New Roman"/>
        <charset val="134"/>
      </rPr>
      <t>”“</t>
    </r>
    <r>
      <rPr>
        <sz val="11"/>
        <color theme="1"/>
        <rFont val="宋体"/>
        <charset val="134"/>
      </rPr>
      <t>金陵农园保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三款政策性政金合作惠农金融产品的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年新型农业经营主体贷款贴息。</t>
    </r>
  </si>
  <si>
    <r>
      <rPr>
        <sz val="11"/>
        <color theme="1"/>
        <rFont val="宋体"/>
        <charset val="134"/>
      </rPr>
      <t>农村合作经济指导科</t>
    </r>
  </si>
  <si>
    <r>
      <rPr>
        <sz val="11"/>
        <color theme="1"/>
        <rFont val="宋体"/>
        <charset val="134"/>
      </rPr>
      <t>区域公用品牌建设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</si>
  <si>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无想田园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农产品区域公用品牌建设</t>
    </r>
  </si>
  <si>
    <r>
      <rPr>
        <sz val="11"/>
        <color theme="1"/>
        <rFont val="宋体"/>
        <charset val="134"/>
      </rPr>
      <t>南京无想田园电子商务有限公司</t>
    </r>
  </si>
  <si>
    <r>
      <rPr>
        <sz val="11"/>
        <color theme="1"/>
        <rFont val="宋体"/>
        <charset val="134"/>
      </rPr>
      <t>聚焦提升公用品牌知名度和美誉度，用于开展品牌推广、宣传、展销活动、电商直播、包装设计制作、产品开发等工作。</t>
    </r>
  </si>
  <si>
    <r>
      <rPr>
        <sz val="11"/>
        <color theme="1"/>
        <rFont val="宋体"/>
        <charset val="134"/>
      </rPr>
      <t>乡村产业发展科</t>
    </r>
  </si>
  <si>
    <r>
      <rPr>
        <sz val="11"/>
        <rFont val="宋体"/>
        <charset val="134"/>
      </rPr>
      <t>秸秆机械化还田补贴</t>
    </r>
  </si>
  <si>
    <r>
      <rPr>
        <sz val="11"/>
        <rFont val="宋体"/>
        <charset val="134"/>
      </rPr>
      <t>区农业农村局</t>
    </r>
  </si>
  <si>
    <t>秸秆机械化还田补贴。</t>
  </si>
  <si>
    <t>市级现代农业发展专项资金小计</t>
  </si>
  <si>
    <r>
      <rPr>
        <sz val="11"/>
        <color theme="1"/>
        <rFont val="宋体"/>
        <charset val="134"/>
      </rPr>
      <t>市级农业农村公共服务专项</t>
    </r>
  </si>
  <si>
    <r>
      <rPr>
        <sz val="11"/>
        <rFont val="宋体"/>
        <charset val="134"/>
      </rPr>
      <t>农业机械化</t>
    </r>
  </si>
  <si>
    <r>
      <rPr>
        <sz val="11"/>
        <rFont val="宋体"/>
        <charset val="134"/>
      </rPr>
      <t>粮食烘干中心建设</t>
    </r>
  </si>
  <si>
    <r>
      <rPr>
        <sz val="11"/>
        <rFont val="宋体"/>
        <charset val="134"/>
      </rPr>
      <t>南京苏缘苗木种植专业合作社</t>
    </r>
  </si>
  <si>
    <r>
      <rPr>
        <sz val="11"/>
        <rFont val="宋体"/>
        <charset val="134"/>
      </rPr>
      <t>永阳</t>
    </r>
  </si>
  <si>
    <r>
      <rPr>
        <sz val="11"/>
        <rFont val="宋体"/>
        <charset val="134"/>
      </rPr>
      <t>建设烘干机及相关烘干辅助设备，包括热风炉、输送机、提升机、组合式清理筛等，购置地磅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套、铲粮车（装载机）等，建设烘干厂房及灰房等设施。</t>
    </r>
  </si>
  <si>
    <r>
      <rPr>
        <sz val="11"/>
        <rFont val="宋体"/>
        <charset val="134"/>
      </rPr>
      <t>南京市溧水区宏志水稻种植专业合作社</t>
    </r>
  </si>
  <si>
    <r>
      <rPr>
        <sz val="11"/>
        <rFont val="宋体"/>
        <charset val="134"/>
      </rPr>
      <t>东屏</t>
    </r>
  </si>
  <si>
    <r>
      <rPr>
        <sz val="11"/>
        <rFont val="宋体"/>
        <charset val="134"/>
      </rPr>
      <t>购置烘干机及烘干辅助设备，建设卸粮地坑、地磅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套，改建烘干房及电路等设施。</t>
    </r>
  </si>
  <si>
    <r>
      <rPr>
        <sz val="11"/>
        <color theme="1"/>
        <rFont val="宋体"/>
        <charset val="134"/>
      </rPr>
      <t>南京市溧水区庆宏农机专业合作社</t>
    </r>
  </si>
  <si>
    <r>
      <rPr>
        <sz val="11"/>
        <rFont val="宋体"/>
        <charset val="134"/>
      </rPr>
      <t>晶桥</t>
    </r>
  </si>
  <si>
    <r>
      <rPr>
        <sz val="11"/>
        <rFont val="宋体"/>
        <charset val="134"/>
      </rPr>
      <t>购置烘干机及热风炉等设备，建设烘干中心照明以及除尘等设施。</t>
    </r>
  </si>
  <si>
    <t>农业机械化资金小计</t>
  </si>
  <si>
    <r>
      <rPr>
        <sz val="11"/>
        <color theme="1"/>
        <rFont val="宋体"/>
        <charset val="134"/>
      </rPr>
      <t>村级公益事业一事一议奖补</t>
    </r>
  </si>
  <si>
    <r>
      <rPr>
        <sz val="11"/>
        <color theme="1"/>
        <rFont val="宋体"/>
        <charset val="134"/>
      </rPr>
      <t>村级公益事业一事一议项目</t>
    </r>
  </si>
  <si>
    <r>
      <rPr>
        <sz val="11"/>
        <color theme="1"/>
        <rFont val="宋体"/>
        <charset val="134"/>
      </rPr>
      <t>各相关村（社区）</t>
    </r>
  </si>
  <si>
    <r>
      <rPr>
        <sz val="11"/>
        <color theme="1"/>
        <rFont val="宋体"/>
        <charset val="134"/>
      </rPr>
      <t>各相关村（社区）内</t>
    </r>
  </si>
  <si>
    <r>
      <rPr>
        <sz val="11"/>
        <color theme="1"/>
        <rFont val="宋体"/>
        <charset val="134"/>
      </rPr>
      <t>在行政村范围内，以行政村为民主议事主体，按照奖补政策和规定程序进行一事一议，建设通过审批审核的村内街巷道路、村容村貌改造、文化体育场所及路灯等村级公益事业建设项目。</t>
    </r>
  </si>
  <si>
    <r>
      <rPr>
        <sz val="11"/>
        <color theme="1"/>
        <rFont val="宋体"/>
        <charset val="134"/>
      </rPr>
      <t>政策与改革科</t>
    </r>
  </si>
  <si>
    <r>
      <rPr>
        <sz val="11"/>
        <color theme="1"/>
        <rFont val="宋体"/>
        <charset val="134"/>
      </rPr>
      <t>承包地二轮延包及乱占耕地建房整治试点补助</t>
    </r>
  </si>
  <si>
    <r>
      <rPr>
        <sz val="11"/>
        <color theme="1"/>
        <rFont val="宋体"/>
        <charset val="134"/>
      </rPr>
      <t>乱占耕地建房整治试点工作</t>
    </r>
  </si>
  <si>
    <r>
      <rPr>
        <sz val="11"/>
        <color theme="1"/>
        <rFont val="宋体"/>
        <charset val="134"/>
      </rPr>
      <t>各相关镇（街）</t>
    </r>
  </si>
  <si>
    <r>
      <rPr>
        <sz val="11"/>
        <color theme="1"/>
        <rFont val="宋体"/>
        <charset val="134"/>
      </rPr>
      <t>包含编制实施方案、开展补充调查、分类处置和整理总结等内容。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</si>
  <si>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智汇三农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人才工程</t>
    </r>
  </si>
  <si>
    <r>
      <rPr>
        <sz val="11"/>
        <color theme="1"/>
        <rFont val="宋体"/>
        <charset val="134"/>
      </rPr>
      <t>溧水区各镇街涉农社区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村）</t>
    </r>
  </si>
  <si>
    <r>
      <rPr>
        <sz val="11"/>
        <color theme="1"/>
        <rFont val="宋体"/>
        <charset val="134"/>
      </rPr>
      <t>高素质农民培育</t>
    </r>
    <r>
      <rPr>
        <sz val="11"/>
        <color theme="1"/>
        <rFont val="Times New Roman"/>
        <charset val="134"/>
      </rPr>
      <t>450</t>
    </r>
    <r>
      <rPr>
        <sz val="11"/>
        <color theme="1"/>
        <rFont val="宋体"/>
        <charset val="134"/>
      </rPr>
      <t>人次，基层农技推广人员培训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人，建设运行市级农民田间学校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所。</t>
    </r>
  </si>
  <si>
    <r>
      <rPr>
        <sz val="11"/>
        <color theme="1"/>
        <rFont val="宋体"/>
        <charset val="134"/>
      </rPr>
      <t>区农业科技与信息中心</t>
    </r>
  </si>
  <si>
    <r>
      <rPr>
        <sz val="11"/>
        <color theme="1"/>
        <rFont val="宋体"/>
        <charset val="134"/>
      </rPr>
      <t>农产品质量安全监管</t>
    </r>
  </si>
  <si>
    <r>
      <rPr>
        <sz val="11"/>
        <color theme="1"/>
        <rFont val="Times New Roman"/>
        <charset val="134"/>
      </rPr>
      <t>1.2024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月及以前获绿色食品证书未补助的主体进行补贴，每个主体补贴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年周期内不重复领取补贴。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年农产品定量检测。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田头检测室建设。</t>
    </r>
  </si>
  <si>
    <r>
      <rPr>
        <sz val="11"/>
        <color theme="1"/>
        <rFont val="宋体"/>
        <charset val="134"/>
      </rPr>
      <t>农产品质量安全监管科</t>
    </r>
  </si>
  <si>
    <r>
      <rPr>
        <sz val="11"/>
        <color theme="1"/>
        <rFont val="宋体"/>
        <charset val="134"/>
      </rPr>
      <t>养殖环节病死畜禽无害化处理补助配套（包含无害化收集、转运和无害化处理等环节）、屠宰环节病害畜禽无害化处理补助配套、强制免疫补助配套、动物疫病保障能力补助、布病监测补助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</si>
  <si>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年南京市溧水区动物及动物产品安全保障项目</t>
    </r>
  </si>
  <si>
    <r>
      <rPr>
        <sz val="11"/>
        <color theme="1"/>
        <rFont val="宋体"/>
        <charset val="134"/>
      </rPr>
      <t>南京市溧水区畜牧兽医站</t>
    </r>
  </si>
  <si>
    <r>
      <rPr>
        <sz val="11"/>
        <color theme="1"/>
        <rFont val="宋体"/>
        <charset val="134"/>
      </rPr>
      <t>各镇街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</si>
  <si>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养殖环节病死畜禽无害化处理补助配套（包含无害化收集、转运和无害化处理等环节）：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屠宰环节病害畜禽无害化处理补助配套：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强制免疫补助配套：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动物疫病保障能力补助，无害化处理中心提档升级：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布病监测补助：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宋体"/>
        <charset val="134"/>
      </rPr>
      <t>万。</t>
    </r>
  </si>
  <si>
    <r>
      <rPr>
        <sz val="11"/>
        <color theme="1"/>
        <rFont val="宋体"/>
        <charset val="134"/>
      </rPr>
      <t>区畜牧兽医站</t>
    </r>
  </si>
  <si>
    <r>
      <rPr>
        <sz val="11"/>
        <color theme="1"/>
        <rFont val="宋体"/>
        <charset val="134"/>
      </rPr>
      <t>农作物重大病虫害防控</t>
    </r>
  </si>
  <si>
    <r>
      <rPr>
        <sz val="11"/>
        <color theme="1"/>
        <rFont val="宋体"/>
        <charset val="134"/>
      </rPr>
      <t>开展小麦赤霉病防控项目</t>
    </r>
  </si>
  <si>
    <r>
      <rPr>
        <sz val="11"/>
        <color theme="1"/>
        <rFont val="宋体"/>
        <charset val="134"/>
      </rPr>
      <t>南京市溧水区植保植检站</t>
    </r>
  </si>
  <si>
    <r>
      <rPr>
        <sz val="11"/>
        <color theme="1"/>
        <rFont val="宋体"/>
        <charset val="134"/>
      </rPr>
      <t>采购</t>
    </r>
    <r>
      <rPr>
        <sz val="11"/>
        <color theme="1"/>
        <rFont val="Times New Roman"/>
        <charset val="134"/>
      </rPr>
      <t>40%</t>
    </r>
    <r>
      <rPr>
        <sz val="11"/>
        <color theme="1"/>
        <rFont val="宋体"/>
        <charset val="134"/>
      </rPr>
      <t>丙硫菌唑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戊唑醇悬浮剂、</t>
    </r>
    <r>
      <rPr>
        <sz val="11"/>
        <color theme="1"/>
        <rFont val="Times New Roman"/>
        <charset val="134"/>
      </rPr>
      <t>15%</t>
    </r>
    <r>
      <rPr>
        <sz val="11"/>
        <color theme="1"/>
        <rFont val="宋体"/>
        <charset val="134"/>
      </rPr>
      <t>井冈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戊唑醇悬浮剂，科学防控小麦赤霉病。</t>
    </r>
  </si>
  <si>
    <r>
      <rPr>
        <sz val="11"/>
        <color theme="1"/>
        <rFont val="宋体"/>
        <charset val="134"/>
      </rPr>
      <t>区植保植检站</t>
    </r>
  </si>
  <si>
    <t>市级农业农村公共服务专项资金小计</t>
  </si>
  <si>
    <r>
      <rPr>
        <b/>
        <sz val="11"/>
        <color theme="1"/>
        <rFont val="宋体"/>
        <charset val="134"/>
      </rPr>
      <t>第一批市级农业专项资金小计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（本次下达市级资金</t>
    </r>
    <r>
      <rPr>
        <b/>
        <sz val="11"/>
        <color theme="1"/>
        <rFont val="Times New Roman"/>
        <charset val="134"/>
      </rPr>
      <t>7308.13</t>
    </r>
    <r>
      <rPr>
        <b/>
        <sz val="11"/>
        <color theme="1"/>
        <rFont val="宋体"/>
        <charset val="134"/>
      </rPr>
      <t>万元，含上年度现代蔬菜园艺高质量发展尾款</t>
    </r>
    <r>
      <rPr>
        <b/>
        <sz val="11"/>
        <color theme="1"/>
        <rFont val="Times New Roman"/>
        <charset val="134"/>
      </rPr>
      <t>45</t>
    </r>
    <r>
      <rPr>
        <b/>
        <sz val="11"/>
        <color theme="1"/>
        <rFont val="宋体"/>
        <charset val="134"/>
      </rPr>
      <t>万元）</t>
    </r>
  </si>
  <si>
    <r>
      <t>余</t>
    </r>
    <r>
      <rPr>
        <sz val="11"/>
        <color theme="1"/>
        <rFont val="Times New Roman"/>
        <charset val="134"/>
      </rPr>
      <t>638.8</t>
    </r>
    <r>
      <rPr>
        <sz val="11"/>
        <color theme="1"/>
        <rFont val="宋体"/>
        <charset val="134"/>
      </rPr>
      <t>万元未安排，其中畜牧业转型升级</t>
    </r>
    <r>
      <rPr>
        <sz val="11"/>
        <color theme="1"/>
        <rFont val="Times New Roman"/>
        <charset val="134"/>
      </rPr>
      <t>348</t>
    </r>
    <r>
      <rPr>
        <sz val="11"/>
        <color theme="1"/>
        <rFont val="宋体"/>
        <charset val="134"/>
      </rPr>
      <t>万待省级智慧牧场建设资金下达后一并立项，渔业高质量发展</t>
    </r>
    <r>
      <rPr>
        <sz val="11"/>
        <color theme="1"/>
        <rFont val="Times New Roman"/>
        <charset val="134"/>
      </rPr>
      <t>290.8</t>
    </r>
    <r>
      <rPr>
        <sz val="11"/>
        <color theme="1"/>
        <rFont val="宋体"/>
        <charset val="134"/>
      </rPr>
      <t>万元正在摸排，发动主体申报，申请资金暂不作他用。</t>
    </r>
  </si>
  <si>
    <t>提前下达任务</t>
  </si>
  <si>
    <t>农产品仓储保鲜冷链物流建设</t>
  </si>
  <si>
    <r>
      <rPr>
        <sz val="11"/>
        <color theme="1"/>
        <rFont val="宋体"/>
        <charset val="134"/>
      </rPr>
      <t>庄严永红农产品仓储保鲜冷链物流建设项目</t>
    </r>
  </si>
  <si>
    <r>
      <rPr>
        <sz val="11"/>
        <color theme="1"/>
        <rFont val="宋体"/>
        <charset val="134"/>
      </rPr>
      <t>江苏庄严永红生态农业科技有限公司</t>
    </r>
  </si>
  <si>
    <r>
      <rPr>
        <sz val="11"/>
        <color theme="1"/>
        <rFont val="宋体"/>
        <charset val="134"/>
      </rPr>
      <t>溧水区洪蓝街道傅家边社区</t>
    </r>
    <r>
      <rPr>
        <sz val="11"/>
        <color theme="1"/>
        <rFont val="Times New Roman"/>
        <charset val="134"/>
      </rPr>
      <t xml:space="preserve">
31°33'16.364"N  119°01'16.219"E
31°33'18.665"N  119°01'23.947"E
31°33'09.924"N  119°01'29.615"E
31°33'06.718"N  119°01'22.074"E</t>
    </r>
  </si>
  <si>
    <r>
      <rPr>
        <sz val="12"/>
        <color theme="1"/>
        <rFont val="宋体"/>
        <charset val="134"/>
      </rPr>
      <t>新建约</t>
    </r>
    <r>
      <rPr>
        <sz val="12"/>
        <color theme="1"/>
        <rFont val="Times New Roman"/>
        <charset val="134"/>
      </rPr>
      <t>900m³</t>
    </r>
    <r>
      <rPr>
        <sz val="12"/>
        <color theme="1"/>
        <rFont val="宋体"/>
        <charset val="134"/>
      </rPr>
      <t>冷库、冷链车及相关配套设施。</t>
    </r>
  </si>
  <si>
    <r>
      <rPr>
        <sz val="11"/>
        <color theme="1"/>
        <rFont val="宋体"/>
        <charset val="134"/>
      </rPr>
      <t>本次提前立项，资金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先建后补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，于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年下达</t>
    </r>
  </si>
  <si>
    <r>
      <rPr>
        <sz val="11"/>
        <color theme="1"/>
        <rFont val="宋体"/>
        <charset val="134"/>
      </rPr>
      <t>川上嘉果农产品仓储保鲜冷链物流建设项目</t>
    </r>
  </si>
  <si>
    <r>
      <rPr>
        <sz val="11"/>
        <color theme="1"/>
        <rFont val="宋体"/>
        <charset val="134"/>
      </rPr>
      <t>南京川上嘉果农业科技有限公司</t>
    </r>
  </si>
  <si>
    <r>
      <rPr>
        <sz val="11"/>
        <color theme="1"/>
        <rFont val="宋体"/>
        <charset val="134"/>
      </rPr>
      <t>溧水区石湫街道横山村</t>
    </r>
    <r>
      <rPr>
        <sz val="11"/>
        <color theme="1"/>
        <rFont val="Times New Roman"/>
        <charset val="134"/>
      </rPr>
      <t xml:space="preserve">
118°51′31.23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31°38′03.28
118°51′31.37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31°38′02.73
118°51′31.09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31°38′01.95
118°51′30.86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31°38′02.65</t>
    </r>
  </si>
  <si>
    <r>
      <rPr>
        <sz val="12"/>
        <color theme="1"/>
        <rFont val="宋体"/>
        <charset val="134"/>
      </rPr>
      <t>新建约</t>
    </r>
    <r>
      <rPr>
        <sz val="12"/>
        <color theme="1"/>
        <rFont val="Times New Roman"/>
        <charset val="134"/>
      </rPr>
      <t>1600m³</t>
    </r>
    <r>
      <rPr>
        <sz val="12"/>
        <color theme="1"/>
        <rFont val="宋体"/>
        <charset val="134"/>
      </rPr>
      <t>冷库及配套设施。</t>
    </r>
  </si>
  <si>
    <r>
      <rPr>
        <sz val="11"/>
        <color theme="1"/>
        <rFont val="宋体"/>
        <charset val="134"/>
      </rPr>
      <t>燕云农产品仓储保鲜冷链物流建设项目</t>
    </r>
  </si>
  <si>
    <r>
      <rPr>
        <sz val="11"/>
        <color theme="1"/>
        <rFont val="宋体"/>
        <charset val="134"/>
      </rPr>
      <t>南京市溧水区燕云家庭农场</t>
    </r>
  </si>
  <si>
    <r>
      <rPr>
        <sz val="11"/>
        <color theme="1"/>
        <rFont val="宋体"/>
        <charset val="134"/>
      </rPr>
      <t>溧水区和凤镇孔镇村</t>
    </r>
    <r>
      <rPr>
        <sz val="11"/>
        <color theme="1"/>
        <rFont val="Times New Roman"/>
        <charset val="134"/>
      </rPr>
      <t>3484286.193,517750.898    
3484294.002,517746.208     
3484306.478,517766.244    
3484299.144,517770.811</t>
    </r>
  </si>
  <si>
    <r>
      <rPr>
        <sz val="12"/>
        <color theme="1"/>
        <rFont val="宋体"/>
        <charset val="134"/>
      </rPr>
      <t>新建约</t>
    </r>
    <r>
      <rPr>
        <sz val="12"/>
        <color theme="1"/>
        <rFont val="Times New Roman"/>
        <charset val="134"/>
      </rPr>
      <t>370m³</t>
    </r>
    <r>
      <rPr>
        <sz val="12"/>
        <color theme="1"/>
        <rFont val="宋体"/>
        <charset val="134"/>
      </rPr>
      <t>冷库及配套设施。</t>
    </r>
  </si>
  <si>
    <t>提前下达任务资金小计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</si>
  <si>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年中央扩种油菜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</si>
  <si>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年中央粮油生产保障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油菜生产专项资金</t>
    </r>
    <r>
      <rPr>
        <sz val="11"/>
        <color theme="1"/>
        <rFont val="Times New Roman"/>
        <charset val="134"/>
      </rPr>
      <t>94.9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年中央扩种油菜结余资金</t>
    </r>
    <r>
      <rPr>
        <sz val="11"/>
        <color theme="1"/>
        <rFont val="Times New Roman"/>
        <charset val="134"/>
      </rPr>
      <t>1.385</t>
    </r>
    <r>
      <rPr>
        <sz val="11"/>
        <color theme="1"/>
        <rFont val="宋体"/>
        <charset val="134"/>
      </rPr>
      <t>万元（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年提前下达批次）（同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号项目）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</si>
  <si>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年市级现代农业发展专项</t>
    </r>
  </si>
  <si>
    <r>
      <rPr>
        <sz val="11"/>
        <color theme="1"/>
        <rFont val="宋体"/>
        <charset val="134"/>
      </rPr>
      <t>整建制开展稻麦（油）轮作单产提升项目片区建设</t>
    </r>
  </si>
  <si>
    <t>南京市溧水区农业农村局</t>
  </si>
  <si>
    <r>
      <rPr>
        <sz val="11"/>
        <color theme="1"/>
        <rFont val="宋体"/>
        <charset val="134"/>
      </rPr>
      <t>作物栽培指导站</t>
    </r>
  </si>
  <si>
    <r>
      <rPr>
        <sz val="11"/>
        <color theme="1"/>
        <rFont val="宋体"/>
        <charset val="134"/>
      </rPr>
      <t>《南京市溧水区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年整建制开展稻麦（油）轮作单产提升项目片区建设》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年结余财政资金</t>
    </r>
    <r>
      <rPr>
        <sz val="11"/>
        <color theme="1"/>
        <rFont val="Times New Roman"/>
        <charset val="134"/>
      </rPr>
      <t>49337.29</t>
    </r>
    <r>
      <rPr>
        <sz val="11"/>
        <color theme="1"/>
        <rFont val="宋体"/>
        <charset val="134"/>
      </rPr>
      <t>元，纳入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年一并实施（已由市级立项批复，同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号项目）</t>
    </r>
  </si>
  <si>
    <t>以往年度结余资金小计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</si>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</sst>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8"/>
      <name val="方正公文小标宋"/>
      <charset val="134"/>
    </font>
    <font>
      <sz val="11"/>
      <name val="Times New Roman"/>
      <charset val="134"/>
    </font>
    <font>
      <sz val="11"/>
      <name val="黑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方正公文小标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国标黑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2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1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1"/>
  <sheetViews>
    <sheetView tabSelected="1" zoomScale="80" zoomScaleNormal="80" workbookViewId="0">
      <pane ySplit="6" topLeftCell="A41" activePane="bottomLeft" state="frozen"/>
      <selection/>
      <selection pane="bottomLeft" activeCell="N44" sqref="N44"/>
    </sheetView>
  </sheetViews>
  <sheetFormatPr defaultColWidth="9" defaultRowHeight="14.25"/>
  <cols>
    <col min="1" max="1" width="5.25833333333333" style="2" customWidth="1"/>
    <col min="2" max="2" width="13.7583333333333" style="3" customWidth="1"/>
    <col min="3" max="3" width="9" style="2" hidden="1" customWidth="1"/>
    <col min="4" max="4" width="15.7583333333333" style="3" customWidth="1"/>
    <col min="5" max="5" width="26.525" style="2" customWidth="1"/>
    <col min="6" max="6" width="23.875" style="2" customWidth="1"/>
    <col min="7" max="7" width="26.4083333333333" style="2" customWidth="1"/>
    <col min="8" max="8" width="61.1083333333333" style="4" customWidth="1"/>
    <col min="9" max="9" width="12.4916666666667" style="2" customWidth="1"/>
    <col min="10" max="10" width="13.625" style="2" customWidth="1"/>
    <col min="11" max="11" width="12.3583333333333" style="2" customWidth="1"/>
    <col min="12" max="12" width="13.8833333333333" style="2" customWidth="1"/>
    <col min="13" max="13" width="8.05833333333333" style="2" customWidth="1"/>
    <col min="14" max="14" width="9.99166666666667" style="5" customWidth="1"/>
    <col min="15" max="15" width="24.0583333333333" style="5" customWidth="1"/>
    <col min="16" max="16384" width="9" style="2"/>
  </cols>
  <sheetData>
    <row r="1" s="1" customForma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2"/>
      <c r="O1" s="72"/>
    </row>
    <row r="2" ht="24" spans="1:15">
      <c r="A2" s="7" t="s">
        <v>1</v>
      </c>
      <c r="B2" s="7"/>
      <c r="C2" s="7"/>
      <c r="D2" s="7"/>
      <c r="E2" s="7"/>
      <c r="F2" s="7"/>
      <c r="G2" s="7"/>
      <c r="H2" s="35"/>
      <c r="I2" s="7"/>
      <c r="J2" s="7"/>
      <c r="K2" s="7"/>
      <c r="L2" s="7"/>
      <c r="M2" s="7"/>
      <c r="N2" s="73"/>
      <c r="O2" s="73"/>
    </row>
    <row r="3" spans="1:15">
      <c r="A3" s="6" t="s">
        <v>2</v>
      </c>
      <c r="B3" s="4"/>
      <c r="C3" s="4"/>
      <c r="D3" s="4"/>
      <c r="E3" s="4"/>
      <c r="F3" s="4"/>
      <c r="G3" s="4"/>
      <c r="I3" s="53" t="s">
        <v>3</v>
      </c>
      <c r="J3" s="54"/>
      <c r="K3" s="54"/>
      <c r="L3" s="54"/>
      <c r="M3" s="54"/>
      <c r="N3" s="74"/>
      <c r="O3" s="75"/>
    </row>
    <row r="4" spans="1:15">
      <c r="A4" s="8" t="s">
        <v>4</v>
      </c>
      <c r="B4" s="9" t="s">
        <v>5</v>
      </c>
      <c r="C4" s="8" t="s">
        <v>6</v>
      </c>
      <c r="D4" s="8"/>
      <c r="E4" s="8" t="s">
        <v>7</v>
      </c>
      <c r="F4" s="9" t="s">
        <v>8</v>
      </c>
      <c r="G4" s="8" t="s">
        <v>9</v>
      </c>
      <c r="H4" s="9" t="s">
        <v>10</v>
      </c>
      <c r="I4" s="55" t="s">
        <v>11</v>
      </c>
      <c r="J4" s="55"/>
      <c r="K4" s="55"/>
      <c r="L4" s="55"/>
      <c r="M4" s="55"/>
      <c r="N4" s="8" t="s">
        <v>12</v>
      </c>
      <c r="O4" s="9" t="s">
        <v>13</v>
      </c>
    </row>
    <row r="5" spans="1:15">
      <c r="A5" s="8"/>
      <c r="B5" s="8"/>
      <c r="C5" s="8"/>
      <c r="D5" s="8"/>
      <c r="E5" s="8"/>
      <c r="F5" s="8"/>
      <c r="G5" s="8"/>
      <c r="H5" s="8"/>
      <c r="I5" s="56" t="s">
        <v>14</v>
      </c>
      <c r="J5" s="56" t="s">
        <v>15</v>
      </c>
      <c r="K5" s="56"/>
      <c r="L5" s="56"/>
      <c r="M5" s="56" t="s">
        <v>16</v>
      </c>
      <c r="N5" s="8"/>
      <c r="O5" s="8"/>
    </row>
    <row r="6" ht="33" customHeight="1" spans="1:15">
      <c r="A6" s="8"/>
      <c r="B6" s="8"/>
      <c r="C6" s="8"/>
      <c r="D6" s="8"/>
      <c r="E6" s="8"/>
      <c r="F6" s="8"/>
      <c r="G6" s="8"/>
      <c r="H6" s="8"/>
      <c r="I6" s="56"/>
      <c r="J6" s="56" t="s">
        <v>17</v>
      </c>
      <c r="K6" s="56" t="s">
        <v>18</v>
      </c>
      <c r="L6" s="56" t="s">
        <v>19</v>
      </c>
      <c r="M6" s="56"/>
      <c r="N6" s="8"/>
      <c r="O6" s="8"/>
    </row>
    <row r="7" ht="103" customHeight="1" spans="1:15">
      <c r="A7" s="10">
        <v>1</v>
      </c>
      <c r="B7" s="10" t="s">
        <v>20</v>
      </c>
      <c r="C7" s="11"/>
      <c r="D7" s="10" t="s">
        <v>21</v>
      </c>
      <c r="E7" s="10" t="s">
        <v>22</v>
      </c>
      <c r="F7" s="10" t="s">
        <v>23</v>
      </c>
      <c r="G7" s="10" t="s">
        <v>24</v>
      </c>
      <c r="H7" s="36" t="s">
        <v>25</v>
      </c>
      <c r="I7" s="10">
        <v>94.9</v>
      </c>
      <c r="J7" s="10">
        <v>94.9</v>
      </c>
      <c r="K7" s="10"/>
      <c r="L7" s="10"/>
      <c r="M7" s="10"/>
      <c r="N7" s="10" t="s">
        <v>26</v>
      </c>
      <c r="O7" s="68" t="s">
        <v>27</v>
      </c>
    </row>
    <row r="8" ht="52" customHeight="1" spans="1:15">
      <c r="A8" s="12" t="s">
        <v>28</v>
      </c>
      <c r="B8" s="13"/>
      <c r="C8" s="13"/>
      <c r="D8" s="13"/>
      <c r="E8" s="13"/>
      <c r="F8" s="13"/>
      <c r="G8" s="13"/>
      <c r="H8" s="37"/>
      <c r="I8" s="11">
        <f>SUM(I7:I7)</f>
        <v>94.9</v>
      </c>
      <c r="J8" s="11">
        <f>SUM(J7:J7)</f>
        <v>94.9</v>
      </c>
      <c r="K8" s="56"/>
      <c r="L8" s="56"/>
      <c r="M8" s="56"/>
      <c r="N8" s="8"/>
      <c r="O8" s="8"/>
    </row>
    <row r="9" ht="65" customHeight="1" spans="1:15">
      <c r="A9" s="14">
        <v>2</v>
      </c>
      <c r="B9" s="15" t="s">
        <v>29</v>
      </c>
      <c r="C9" s="16"/>
      <c r="D9" s="17" t="s">
        <v>30</v>
      </c>
      <c r="E9" s="38" t="s">
        <v>31</v>
      </c>
      <c r="F9" s="39" t="s">
        <v>32</v>
      </c>
      <c r="G9" s="38" t="s">
        <v>33</v>
      </c>
      <c r="H9" s="40" t="s">
        <v>34</v>
      </c>
      <c r="I9" s="38">
        <v>200</v>
      </c>
      <c r="J9" s="57"/>
      <c r="K9" s="38"/>
      <c r="L9" s="38">
        <v>80</v>
      </c>
      <c r="M9" s="38">
        <v>120</v>
      </c>
      <c r="N9" s="19" t="s">
        <v>35</v>
      </c>
      <c r="O9" s="76"/>
    </row>
    <row r="10" ht="65" customHeight="1" spans="1:15">
      <c r="A10" s="14">
        <v>3</v>
      </c>
      <c r="B10" s="15" t="s">
        <v>29</v>
      </c>
      <c r="C10" s="16"/>
      <c r="D10" s="18"/>
      <c r="E10" s="38" t="s">
        <v>36</v>
      </c>
      <c r="F10" s="38" t="s">
        <v>37</v>
      </c>
      <c r="G10" s="38" t="s">
        <v>38</v>
      </c>
      <c r="H10" s="40" t="s">
        <v>39</v>
      </c>
      <c r="I10" s="38">
        <v>83.2</v>
      </c>
      <c r="J10" s="57"/>
      <c r="K10" s="38"/>
      <c r="L10" s="38">
        <f>83.2*0.4</f>
        <v>33.28</v>
      </c>
      <c r="M10" s="38">
        <v>49.92</v>
      </c>
      <c r="N10" s="19" t="s">
        <v>35</v>
      </c>
      <c r="O10" s="76"/>
    </row>
    <row r="11" ht="65" customHeight="1" spans="1:15">
      <c r="A11" s="14">
        <v>4</v>
      </c>
      <c r="B11" s="15" t="s">
        <v>29</v>
      </c>
      <c r="C11" s="16"/>
      <c r="D11" s="18"/>
      <c r="E11" s="38" t="s">
        <v>40</v>
      </c>
      <c r="F11" s="38" t="s">
        <v>41</v>
      </c>
      <c r="G11" s="38" t="s">
        <v>42</v>
      </c>
      <c r="H11" s="41" t="s">
        <v>43</v>
      </c>
      <c r="I11" s="38">
        <v>105</v>
      </c>
      <c r="J11" s="57"/>
      <c r="K11" s="38"/>
      <c r="L11" s="38">
        <v>42</v>
      </c>
      <c r="M11" s="38">
        <v>63</v>
      </c>
      <c r="N11" s="19" t="s">
        <v>35</v>
      </c>
      <c r="O11" s="76"/>
    </row>
    <row r="12" ht="65" customHeight="1" spans="1:15">
      <c r="A12" s="14">
        <v>5</v>
      </c>
      <c r="B12" s="15" t="s">
        <v>29</v>
      </c>
      <c r="C12" s="16"/>
      <c r="D12" s="18"/>
      <c r="E12" s="38" t="s">
        <v>44</v>
      </c>
      <c r="F12" s="38" t="s">
        <v>45</v>
      </c>
      <c r="G12" s="38" t="s">
        <v>46</v>
      </c>
      <c r="H12" s="40" t="s">
        <v>47</v>
      </c>
      <c r="I12" s="38">
        <v>20</v>
      </c>
      <c r="J12" s="57"/>
      <c r="K12" s="38"/>
      <c r="L12" s="38">
        <v>8</v>
      </c>
      <c r="M12" s="38">
        <v>12</v>
      </c>
      <c r="N12" s="19" t="s">
        <v>35</v>
      </c>
      <c r="O12" s="76"/>
    </row>
    <row r="13" ht="65" customHeight="1" spans="1:15">
      <c r="A13" s="14">
        <v>6</v>
      </c>
      <c r="B13" s="15" t="s">
        <v>29</v>
      </c>
      <c r="C13" s="16"/>
      <c r="D13" s="18"/>
      <c r="E13" s="38" t="s">
        <v>48</v>
      </c>
      <c r="F13" s="38" t="s">
        <v>49</v>
      </c>
      <c r="G13" s="38" t="s">
        <v>46</v>
      </c>
      <c r="H13" s="40" t="s">
        <v>50</v>
      </c>
      <c r="I13" s="38">
        <v>24</v>
      </c>
      <c r="J13" s="57"/>
      <c r="K13" s="38"/>
      <c r="L13" s="38">
        <v>9.6</v>
      </c>
      <c r="M13" s="38">
        <v>14.4</v>
      </c>
      <c r="N13" s="19" t="s">
        <v>35</v>
      </c>
      <c r="O13" s="76"/>
    </row>
    <row r="14" ht="65" customHeight="1" spans="1:15">
      <c r="A14" s="14">
        <v>7</v>
      </c>
      <c r="B14" s="15" t="s">
        <v>29</v>
      </c>
      <c r="C14" s="16"/>
      <c r="D14" s="18"/>
      <c r="E14" s="38" t="s">
        <v>51</v>
      </c>
      <c r="F14" s="38" t="s">
        <v>52</v>
      </c>
      <c r="G14" s="38" t="s">
        <v>53</v>
      </c>
      <c r="H14" s="40" t="s">
        <v>54</v>
      </c>
      <c r="I14" s="38">
        <v>340</v>
      </c>
      <c r="J14" s="57"/>
      <c r="K14" s="38"/>
      <c r="L14" s="38">
        <v>136</v>
      </c>
      <c r="M14" s="38">
        <v>204</v>
      </c>
      <c r="N14" s="19" t="s">
        <v>35</v>
      </c>
      <c r="O14" s="76"/>
    </row>
    <row r="15" ht="65" customHeight="1" spans="1:15">
      <c r="A15" s="14">
        <v>8</v>
      </c>
      <c r="B15" s="15" t="s">
        <v>29</v>
      </c>
      <c r="C15" s="16"/>
      <c r="D15" s="18"/>
      <c r="E15" s="38" t="s">
        <v>55</v>
      </c>
      <c r="F15" s="38" t="s">
        <v>56</v>
      </c>
      <c r="G15" s="38" t="s">
        <v>57</v>
      </c>
      <c r="H15" s="40" t="s">
        <v>58</v>
      </c>
      <c r="I15" s="38">
        <v>92</v>
      </c>
      <c r="J15" s="57"/>
      <c r="K15" s="38"/>
      <c r="L15" s="38">
        <v>36.8</v>
      </c>
      <c r="M15" s="38">
        <v>55.2</v>
      </c>
      <c r="N15" s="19" t="s">
        <v>35</v>
      </c>
      <c r="O15" s="76"/>
    </row>
    <row r="16" ht="65" customHeight="1" spans="1:15">
      <c r="A16" s="14">
        <v>9</v>
      </c>
      <c r="B16" s="15" t="s">
        <v>29</v>
      </c>
      <c r="C16" s="16"/>
      <c r="D16" s="18"/>
      <c r="E16" s="38" t="s">
        <v>59</v>
      </c>
      <c r="F16" s="38" t="s">
        <v>60</v>
      </c>
      <c r="G16" s="38" t="s">
        <v>61</v>
      </c>
      <c r="H16" s="40" t="s">
        <v>62</v>
      </c>
      <c r="I16" s="38">
        <v>384</v>
      </c>
      <c r="J16" s="57"/>
      <c r="K16" s="38"/>
      <c r="L16" s="38">
        <v>153.6</v>
      </c>
      <c r="M16" s="38">
        <v>230.4</v>
      </c>
      <c r="N16" s="19" t="s">
        <v>35</v>
      </c>
      <c r="O16" s="76"/>
    </row>
    <row r="17" ht="65" customHeight="1" spans="1:15">
      <c r="A17" s="14">
        <v>10</v>
      </c>
      <c r="B17" s="15" t="s">
        <v>29</v>
      </c>
      <c r="C17" s="16"/>
      <c r="D17" s="18"/>
      <c r="E17" s="38" t="s">
        <v>63</v>
      </c>
      <c r="F17" s="38" t="s">
        <v>64</v>
      </c>
      <c r="G17" s="38" t="s">
        <v>65</v>
      </c>
      <c r="H17" s="40" t="s">
        <v>66</v>
      </c>
      <c r="I17" s="38">
        <v>388.8</v>
      </c>
      <c r="J17" s="57"/>
      <c r="K17" s="38"/>
      <c r="L17" s="38">
        <v>155.52</v>
      </c>
      <c r="M17" s="38">
        <v>233.28</v>
      </c>
      <c r="N17" s="19" t="s">
        <v>35</v>
      </c>
      <c r="O17" s="76"/>
    </row>
    <row r="18" ht="65" customHeight="1" spans="1:15">
      <c r="A18" s="14">
        <v>11</v>
      </c>
      <c r="B18" s="15" t="s">
        <v>29</v>
      </c>
      <c r="C18" s="16"/>
      <c r="D18" s="18"/>
      <c r="E18" s="38" t="s">
        <v>67</v>
      </c>
      <c r="F18" s="38" t="s">
        <v>68</v>
      </c>
      <c r="G18" s="38" t="s">
        <v>61</v>
      </c>
      <c r="H18" s="40" t="s">
        <v>69</v>
      </c>
      <c r="I18" s="38">
        <v>74</v>
      </c>
      <c r="J18" s="58"/>
      <c r="K18" s="59"/>
      <c r="L18" s="38">
        <v>29.6</v>
      </c>
      <c r="M18" s="59">
        <v>44.4</v>
      </c>
      <c r="N18" s="15" t="s">
        <v>35</v>
      </c>
      <c r="O18" s="76"/>
    </row>
    <row r="19" ht="65" customHeight="1" spans="1:15">
      <c r="A19" s="14">
        <v>12</v>
      </c>
      <c r="B19" s="15" t="s">
        <v>29</v>
      </c>
      <c r="C19" s="16"/>
      <c r="D19" s="18"/>
      <c r="E19" s="38" t="s">
        <v>70</v>
      </c>
      <c r="F19" s="38" t="s">
        <v>71</v>
      </c>
      <c r="G19" s="38" t="s">
        <v>61</v>
      </c>
      <c r="H19" s="41" t="s">
        <v>72</v>
      </c>
      <c r="I19" s="38">
        <v>21</v>
      </c>
      <c r="J19" s="58"/>
      <c r="K19" s="59"/>
      <c r="L19" s="38">
        <v>8.4</v>
      </c>
      <c r="M19" s="59">
        <v>12.6</v>
      </c>
      <c r="N19" s="15" t="s">
        <v>35</v>
      </c>
      <c r="O19" s="76"/>
    </row>
    <row r="20" ht="65" customHeight="1" spans="1:15">
      <c r="A20" s="14">
        <v>13</v>
      </c>
      <c r="B20" s="15" t="s">
        <v>29</v>
      </c>
      <c r="C20" s="16"/>
      <c r="D20" s="18"/>
      <c r="E20" s="38" t="s">
        <v>73</v>
      </c>
      <c r="F20" s="38" t="s">
        <v>74</v>
      </c>
      <c r="G20" s="38" t="s">
        <v>61</v>
      </c>
      <c r="H20" s="41" t="s">
        <v>75</v>
      </c>
      <c r="I20" s="38">
        <v>243</v>
      </c>
      <c r="J20" s="58"/>
      <c r="K20" s="59"/>
      <c r="L20" s="38">
        <v>97.2</v>
      </c>
      <c r="M20" s="59">
        <v>145.8</v>
      </c>
      <c r="N20" s="15" t="s">
        <v>35</v>
      </c>
      <c r="O20" s="76"/>
    </row>
    <row r="21" ht="65" customHeight="1" spans="1:15">
      <c r="A21" s="14">
        <v>14</v>
      </c>
      <c r="B21" s="15" t="s">
        <v>29</v>
      </c>
      <c r="C21" s="16"/>
      <c r="D21" s="18"/>
      <c r="E21" s="38" t="s">
        <v>76</v>
      </c>
      <c r="F21" s="38" t="s">
        <v>77</v>
      </c>
      <c r="G21" s="38" t="s">
        <v>78</v>
      </c>
      <c r="H21" s="40" t="s">
        <v>79</v>
      </c>
      <c r="I21" s="38">
        <v>84</v>
      </c>
      <c r="J21" s="58"/>
      <c r="K21" s="59"/>
      <c r="L21" s="38">
        <v>33.6</v>
      </c>
      <c r="M21" s="59">
        <v>50.4</v>
      </c>
      <c r="N21" s="15" t="s">
        <v>35</v>
      </c>
      <c r="O21" s="76"/>
    </row>
    <row r="22" ht="65" customHeight="1" spans="1:15">
      <c r="A22" s="14">
        <v>15</v>
      </c>
      <c r="B22" s="15" t="s">
        <v>29</v>
      </c>
      <c r="C22" s="16"/>
      <c r="D22" s="18"/>
      <c r="E22" s="38" t="s">
        <v>80</v>
      </c>
      <c r="F22" s="38" t="s">
        <v>81</v>
      </c>
      <c r="G22" s="38" t="s">
        <v>78</v>
      </c>
      <c r="H22" s="40" t="s">
        <v>82</v>
      </c>
      <c r="I22" s="38">
        <v>100</v>
      </c>
      <c r="J22" s="58"/>
      <c r="K22" s="59"/>
      <c r="L22" s="38">
        <v>40</v>
      </c>
      <c r="M22" s="59">
        <v>60</v>
      </c>
      <c r="N22" s="15" t="s">
        <v>35</v>
      </c>
      <c r="O22" s="76"/>
    </row>
    <row r="23" ht="65" customHeight="1" spans="1:15">
      <c r="A23" s="14">
        <v>16</v>
      </c>
      <c r="B23" s="15" t="s">
        <v>29</v>
      </c>
      <c r="C23" s="16"/>
      <c r="D23" s="18"/>
      <c r="E23" s="38" t="s">
        <v>83</v>
      </c>
      <c r="F23" s="38" t="s">
        <v>84</v>
      </c>
      <c r="G23" s="38" t="s">
        <v>85</v>
      </c>
      <c r="H23" s="40" t="s">
        <v>86</v>
      </c>
      <c r="I23" s="38">
        <v>60</v>
      </c>
      <c r="J23" s="58"/>
      <c r="K23" s="59"/>
      <c r="L23" s="38">
        <v>24</v>
      </c>
      <c r="M23" s="59">
        <v>36</v>
      </c>
      <c r="N23" s="15" t="s">
        <v>35</v>
      </c>
      <c r="O23" s="76"/>
    </row>
    <row r="24" ht="65" customHeight="1" spans="1:15">
      <c r="A24" s="14">
        <v>17</v>
      </c>
      <c r="B24" s="15" t="s">
        <v>29</v>
      </c>
      <c r="C24" s="16"/>
      <c r="D24" s="18"/>
      <c r="E24" s="38" t="s">
        <v>87</v>
      </c>
      <c r="F24" s="38" t="s">
        <v>88</v>
      </c>
      <c r="G24" s="38" t="s">
        <v>89</v>
      </c>
      <c r="H24" s="41" t="s">
        <v>90</v>
      </c>
      <c r="I24" s="38">
        <v>84</v>
      </c>
      <c r="J24" s="58"/>
      <c r="K24" s="59"/>
      <c r="L24" s="38">
        <v>33.6</v>
      </c>
      <c r="M24" s="59">
        <v>50.4</v>
      </c>
      <c r="N24" s="15" t="s">
        <v>35</v>
      </c>
      <c r="O24" s="76"/>
    </row>
    <row r="25" ht="65" customHeight="1" spans="1:15">
      <c r="A25" s="14">
        <v>18</v>
      </c>
      <c r="B25" s="15" t="s">
        <v>29</v>
      </c>
      <c r="C25" s="16"/>
      <c r="D25" s="18"/>
      <c r="E25" s="38" t="s">
        <v>91</v>
      </c>
      <c r="F25" s="38" t="s">
        <v>92</v>
      </c>
      <c r="G25" s="38" t="s">
        <v>93</v>
      </c>
      <c r="H25" s="40" t="s">
        <v>94</v>
      </c>
      <c r="I25" s="38">
        <v>56</v>
      </c>
      <c r="J25" s="58"/>
      <c r="K25" s="59"/>
      <c r="L25" s="38">
        <v>22.4</v>
      </c>
      <c r="M25" s="59">
        <v>33.6</v>
      </c>
      <c r="N25" s="15" t="s">
        <v>35</v>
      </c>
      <c r="O25" s="76"/>
    </row>
    <row r="26" ht="65" customHeight="1" spans="1:15">
      <c r="A26" s="14">
        <v>19</v>
      </c>
      <c r="B26" s="15" t="s">
        <v>29</v>
      </c>
      <c r="C26" s="16"/>
      <c r="D26" s="18"/>
      <c r="E26" s="38" t="s">
        <v>95</v>
      </c>
      <c r="F26" s="38" t="s">
        <v>96</v>
      </c>
      <c r="G26" s="38" t="s">
        <v>97</v>
      </c>
      <c r="H26" s="40" t="s">
        <v>98</v>
      </c>
      <c r="I26" s="38">
        <v>60</v>
      </c>
      <c r="J26" s="58"/>
      <c r="K26" s="59"/>
      <c r="L26" s="38">
        <v>24</v>
      </c>
      <c r="M26" s="59">
        <v>36</v>
      </c>
      <c r="N26" s="15" t="s">
        <v>35</v>
      </c>
      <c r="O26" s="76"/>
    </row>
    <row r="27" ht="65" customHeight="1" spans="1:15">
      <c r="A27" s="14">
        <v>20</v>
      </c>
      <c r="B27" s="19" t="s">
        <v>29</v>
      </c>
      <c r="C27" s="20"/>
      <c r="D27" s="18"/>
      <c r="E27" s="38" t="s">
        <v>99</v>
      </c>
      <c r="F27" s="38" t="s">
        <v>100</v>
      </c>
      <c r="G27" s="38" t="s">
        <v>93</v>
      </c>
      <c r="H27" s="40" t="s">
        <v>101</v>
      </c>
      <c r="I27" s="38">
        <v>224</v>
      </c>
      <c r="J27" s="38"/>
      <c r="K27" s="38"/>
      <c r="L27" s="38">
        <v>89.6</v>
      </c>
      <c r="M27" s="38">
        <v>134.4</v>
      </c>
      <c r="N27" s="19" t="s">
        <v>35</v>
      </c>
      <c r="O27" s="76"/>
    </row>
    <row r="28" ht="65" customHeight="1" spans="1:15">
      <c r="A28" s="14">
        <v>21</v>
      </c>
      <c r="B28" s="19" t="s">
        <v>29</v>
      </c>
      <c r="C28" s="20"/>
      <c r="D28" s="18"/>
      <c r="E28" s="38" t="s">
        <v>102</v>
      </c>
      <c r="F28" s="38" t="s">
        <v>103</v>
      </c>
      <c r="G28" s="38" t="s">
        <v>104</v>
      </c>
      <c r="H28" s="40" t="s">
        <v>105</v>
      </c>
      <c r="I28" s="38">
        <f>179*0.2</f>
        <v>35.8</v>
      </c>
      <c r="J28" s="57"/>
      <c r="K28" s="38"/>
      <c r="L28" s="38">
        <f>35.8*0.4</f>
        <v>14.32</v>
      </c>
      <c r="M28" s="38">
        <v>21.48</v>
      </c>
      <c r="N28" s="19" t="s">
        <v>35</v>
      </c>
      <c r="O28" s="76"/>
    </row>
    <row r="29" ht="65" customHeight="1" spans="1:15">
      <c r="A29" s="14">
        <v>22</v>
      </c>
      <c r="B29" s="19" t="s">
        <v>29</v>
      </c>
      <c r="C29" s="20"/>
      <c r="D29" s="18"/>
      <c r="E29" s="38" t="s">
        <v>106</v>
      </c>
      <c r="F29" s="38" t="s">
        <v>107</v>
      </c>
      <c r="G29" s="38" t="s">
        <v>108</v>
      </c>
      <c r="H29" s="40" t="s">
        <v>109</v>
      </c>
      <c r="I29" s="38">
        <v>20</v>
      </c>
      <c r="J29" s="60"/>
      <c r="K29" s="61"/>
      <c r="L29" s="38">
        <v>8</v>
      </c>
      <c r="M29" s="38">
        <v>12</v>
      </c>
      <c r="N29" s="19" t="s">
        <v>35</v>
      </c>
      <c r="O29" s="76"/>
    </row>
    <row r="30" ht="65" customHeight="1" spans="1:15">
      <c r="A30" s="14">
        <v>23</v>
      </c>
      <c r="B30" s="19" t="s">
        <v>29</v>
      </c>
      <c r="C30" s="20"/>
      <c r="D30" s="18"/>
      <c r="E30" s="38" t="s">
        <v>110</v>
      </c>
      <c r="F30" s="38" t="s">
        <v>111</v>
      </c>
      <c r="G30" s="38" t="s">
        <v>104</v>
      </c>
      <c r="H30" s="40" t="s">
        <v>112</v>
      </c>
      <c r="I30" s="38">
        <v>80</v>
      </c>
      <c r="J30" s="62"/>
      <c r="K30" s="62"/>
      <c r="L30" s="38">
        <v>32</v>
      </c>
      <c r="M30" s="38">
        <v>48</v>
      </c>
      <c r="N30" s="19" t="s">
        <v>35</v>
      </c>
      <c r="O30" s="76"/>
    </row>
    <row r="31" ht="65" customHeight="1" spans="1:15">
      <c r="A31" s="14">
        <v>24</v>
      </c>
      <c r="B31" s="19" t="s">
        <v>29</v>
      </c>
      <c r="C31" s="20"/>
      <c r="D31" s="18"/>
      <c r="E31" s="38" t="s">
        <v>113</v>
      </c>
      <c r="F31" s="38" t="s">
        <v>114</v>
      </c>
      <c r="G31" s="38" t="s">
        <v>115</v>
      </c>
      <c r="H31" s="42" t="s">
        <v>116</v>
      </c>
      <c r="I31" s="38">
        <v>70.2</v>
      </c>
      <c r="J31" s="62"/>
      <c r="K31" s="62"/>
      <c r="L31" s="38">
        <v>28.08</v>
      </c>
      <c r="M31" s="38">
        <v>42.12</v>
      </c>
      <c r="N31" s="19" t="s">
        <v>35</v>
      </c>
      <c r="O31" s="76"/>
    </row>
    <row r="32" ht="65" customHeight="1" spans="1:15">
      <c r="A32" s="14">
        <v>25</v>
      </c>
      <c r="B32" s="15" t="s">
        <v>29</v>
      </c>
      <c r="C32" s="16"/>
      <c r="D32" s="21"/>
      <c r="E32" s="38" t="s">
        <v>117</v>
      </c>
      <c r="F32" s="38" t="s">
        <v>118</v>
      </c>
      <c r="G32" s="38" t="s">
        <v>119</v>
      </c>
      <c r="H32" s="41" t="s">
        <v>120</v>
      </c>
      <c r="I32" s="38">
        <v>200</v>
      </c>
      <c r="J32" s="63"/>
      <c r="K32" s="64"/>
      <c r="L32" s="38">
        <v>80</v>
      </c>
      <c r="M32" s="59">
        <v>120</v>
      </c>
      <c r="N32" s="15" t="s">
        <v>35</v>
      </c>
      <c r="O32" s="76"/>
    </row>
    <row r="33" ht="97" customHeight="1" spans="1:15">
      <c r="A33" s="14">
        <v>26</v>
      </c>
      <c r="B33" s="15" t="s">
        <v>29</v>
      </c>
      <c r="C33" s="16"/>
      <c r="D33" s="17" t="s">
        <v>121</v>
      </c>
      <c r="E33" s="38" t="s">
        <v>122</v>
      </c>
      <c r="F33" s="38" t="s">
        <v>123</v>
      </c>
      <c r="G33" s="38" t="s">
        <v>124</v>
      </c>
      <c r="H33" s="40" t="s">
        <v>125</v>
      </c>
      <c r="I33" s="38">
        <v>15</v>
      </c>
      <c r="J33" s="58"/>
      <c r="K33" s="59"/>
      <c r="L33" s="38">
        <v>6</v>
      </c>
      <c r="M33" s="59">
        <v>9</v>
      </c>
      <c r="N33" s="15" t="s">
        <v>35</v>
      </c>
      <c r="O33" s="76"/>
    </row>
    <row r="34" ht="103" customHeight="1" spans="1:15">
      <c r="A34" s="14">
        <v>27</v>
      </c>
      <c r="B34" s="15" t="s">
        <v>29</v>
      </c>
      <c r="C34" s="16"/>
      <c r="D34" s="18"/>
      <c r="E34" s="38" t="s">
        <v>126</v>
      </c>
      <c r="F34" s="38" t="s">
        <v>127</v>
      </c>
      <c r="G34" s="38" t="s">
        <v>128</v>
      </c>
      <c r="H34" s="40" t="s">
        <v>129</v>
      </c>
      <c r="I34" s="38">
        <v>18</v>
      </c>
      <c r="J34" s="58"/>
      <c r="K34" s="59"/>
      <c r="L34" s="38">
        <v>7.2</v>
      </c>
      <c r="M34" s="59">
        <v>10.8</v>
      </c>
      <c r="N34" s="15" t="s">
        <v>35</v>
      </c>
      <c r="O34" s="76"/>
    </row>
    <row r="35" ht="109" customHeight="1" spans="1:15">
      <c r="A35" s="14">
        <v>28</v>
      </c>
      <c r="B35" s="15" t="s">
        <v>29</v>
      </c>
      <c r="C35" s="16"/>
      <c r="D35" s="18"/>
      <c r="E35" s="38" t="s">
        <v>130</v>
      </c>
      <c r="F35" s="38" t="s">
        <v>131</v>
      </c>
      <c r="G35" s="38" t="s">
        <v>53</v>
      </c>
      <c r="H35" s="40" t="s">
        <v>132</v>
      </c>
      <c r="I35" s="38">
        <v>15</v>
      </c>
      <c r="J35" s="58"/>
      <c r="K35" s="59"/>
      <c r="L35" s="38">
        <v>6</v>
      </c>
      <c r="M35" s="59">
        <v>9</v>
      </c>
      <c r="N35" s="15" t="s">
        <v>35</v>
      </c>
      <c r="O35" s="76"/>
    </row>
    <row r="36" ht="111" customHeight="1" spans="1:15">
      <c r="A36" s="14">
        <v>29</v>
      </c>
      <c r="B36" s="15" t="s">
        <v>29</v>
      </c>
      <c r="C36" s="16"/>
      <c r="D36" s="18"/>
      <c r="E36" s="38" t="s">
        <v>133</v>
      </c>
      <c r="F36" s="38" t="s">
        <v>64</v>
      </c>
      <c r="G36" s="38" t="s">
        <v>65</v>
      </c>
      <c r="H36" s="40" t="s">
        <v>134</v>
      </c>
      <c r="I36" s="38">
        <v>30</v>
      </c>
      <c r="J36" s="58"/>
      <c r="K36" s="59"/>
      <c r="L36" s="38">
        <v>12</v>
      </c>
      <c r="M36" s="59">
        <v>18</v>
      </c>
      <c r="N36" s="15" t="s">
        <v>35</v>
      </c>
      <c r="O36" s="76"/>
    </row>
    <row r="37" ht="106" customHeight="1" spans="1:15">
      <c r="A37" s="14">
        <v>30</v>
      </c>
      <c r="B37" s="15" t="s">
        <v>29</v>
      </c>
      <c r="C37" s="16"/>
      <c r="D37" s="18"/>
      <c r="E37" s="38" t="s">
        <v>135</v>
      </c>
      <c r="F37" s="38" t="s">
        <v>68</v>
      </c>
      <c r="G37" s="38" t="s">
        <v>61</v>
      </c>
      <c r="H37" s="40" t="s">
        <v>136</v>
      </c>
      <c r="I37" s="38">
        <v>30</v>
      </c>
      <c r="J37" s="58"/>
      <c r="K37" s="59"/>
      <c r="L37" s="38">
        <v>12</v>
      </c>
      <c r="M37" s="59">
        <v>18</v>
      </c>
      <c r="N37" s="15" t="s">
        <v>35</v>
      </c>
      <c r="O37" s="76"/>
    </row>
    <row r="38" ht="104" customHeight="1" spans="1:15">
      <c r="A38" s="14">
        <v>31</v>
      </c>
      <c r="B38" s="15" t="s">
        <v>29</v>
      </c>
      <c r="C38" s="16"/>
      <c r="D38" s="18"/>
      <c r="E38" s="38" t="s">
        <v>137</v>
      </c>
      <c r="F38" s="38" t="s">
        <v>138</v>
      </c>
      <c r="G38" s="38" t="s">
        <v>78</v>
      </c>
      <c r="H38" s="40" t="s">
        <v>139</v>
      </c>
      <c r="I38" s="38">
        <v>28</v>
      </c>
      <c r="J38" s="58"/>
      <c r="K38" s="59"/>
      <c r="L38" s="38">
        <v>11.2</v>
      </c>
      <c r="M38" s="59">
        <v>16.8</v>
      </c>
      <c r="N38" s="15" t="s">
        <v>35</v>
      </c>
      <c r="O38" s="76"/>
    </row>
    <row r="39" ht="111" customHeight="1" spans="1:15">
      <c r="A39" s="14">
        <v>32</v>
      </c>
      <c r="B39" s="15" t="s">
        <v>29</v>
      </c>
      <c r="C39" s="16"/>
      <c r="D39" s="18"/>
      <c r="E39" s="38" t="s">
        <v>140</v>
      </c>
      <c r="F39" s="38" t="s">
        <v>141</v>
      </c>
      <c r="G39" s="38" t="s">
        <v>142</v>
      </c>
      <c r="H39" s="40" t="s">
        <v>143</v>
      </c>
      <c r="I39" s="38">
        <v>10</v>
      </c>
      <c r="J39" s="58"/>
      <c r="K39" s="59"/>
      <c r="L39" s="38">
        <v>4</v>
      </c>
      <c r="M39" s="59">
        <v>6</v>
      </c>
      <c r="N39" s="15" t="s">
        <v>35</v>
      </c>
      <c r="O39" s="76"/>
    </row>
    <row r="40" ht="95" customHeight="1" spans="1:15">
      <c r="A40" s="14">
        <v>33</v>
      </c>
      <c r="B40" s="15" t="s">
        <v>29</v>
      </c>
      <c r="C40" s="16"/>
      <c r="D40" s="21"/>
      <c r="E40" s="38" t="s">
        <v>144</v>
      </c>
      <c r="F40" s="38" t="s">
        <v>118</v>
      </c>
      <c r="G40" s="38" t="s">
        <v>119</v>
      </c>
      <c r="H40" s="40" t="s">
        <v>145</v>
      </c>
      <c r="I40" s="38">
        <v>30</v>
      </c>
      <c r="J40" s="58"/>
      <c r="K40" s="59"/>
      <c r="L40" s="38">
        <v>12</v>
      </c>
      <c r="M40" s="59">
        <v>18</v>
      </c>
      <c r="N40" s="15" t="s">
        <v>35</v>
      </c>
      <c r="O40" s="76"/>
    </row>
    <row r="41" ht="26" customHeight="1" spans="1:15">
      <c r="A41" s="22" t="s">
        <v>146</v>
      </c>
      <c r="B41" s="11"/>
      <c r="C41" s="11"/>
      <c r="D41" s="11"/>
      <c r="E41" s="11"/>
      <c r="F41" s="11"/>
      <c r="G41" s="11"/>
      <c r="H41" s="11"/>
      <c r="I41" s="65">
        <f>SUM(I9:I40)</f>
        <v>3225</v>
      </c>
      <c r="J41" s="65"/>
      <c r="K41" s="65"/>
      <c r="L41" s="65">
        <f>SUM(L9:L40)</f>
        <v>1290</v>
      </c>
      <c r="M41" s="65">
        <f>SUM(M9:M40)</f>
        <v>1935</v>
      </c>
      <c r="N41" s="59"/>
      <c r="O41" s="76"/>
    </row>
    <row r="42" ht="65" customHeight="1" spans="1:15">
      <c r="A42" s="14">
        <v>34</v>
      </c>
      <c r="B42" s="23" t="s">
        <v>147</v>
      </c>
      <c r="C42" s="24" t="s">
        <v>148</v>
      </c>
      <c r="D42" s="25"/>
      <c r="E42" s="43" t="s">
        <v>149</v>
      </c>
      <c r="F42" s="43" t="s">
        <v>150</v>
      </c>
      <c r="G42" s="43" t="s">
        <v>151</v>
      </c>
      <c r="H42" s="44" t="s">
        <v>152</v>
      </c>
      <c r="I42" s="66">
        <v>43</v>
      </c>
      <c r="J42" s="66"/>
      <c r="K42" s="66"/>
      <c r="L42" s="66">
        <v>17.2</v>
      </c>
      <c r="M42" s="66">
        <v>25.8</v>
      </c>
      <c r="N42" s="10" t="s">
        <v>153</v>
      </c>
      <c r="O42" s="77"/>
    </row>
    <row r="43" ht="90" customHeight="1" spans="1:15">
      <c r="A43" s="14">
        <v>35</v>
      </c>
      <c r="B43" s="26" t="s">
        <v>154</v>
      </c>
      <c r="C43" s="27"/>
      <c r="D43" s="28"/>
      <c r="E43" s="45" t="s">
        <v>155</v>
      </c>
      <c r="F43" s="31" t="s">
        <v>156</v>
      </c>
      <c r="G43" s="46" t="s">
        <v>157</v>
      </c>
      <c r="H43" s="47" t="s">
        <v>158</v>
      </c>
      <c r="I43" s="67">
        <v>377</v>
      </c>
      <c r="J43" s="67"/>
      <c r="K43" s="67"/>
      <c r="L43" s="67">
        <v>307</v>
      </c>
      <c r="M43" s="10">
        <v>70</v>
      </c>
      <c r="N43" s="10" t="s">
        <v>153</v>
      </c>
      <c r="O43" s="10" t="s">
        <v>159</v>
      </c>
    </row>
    <row r="44" ht="26" customHeight="1" spans="1:15">
      <c r="A44" s="22" t="s">
        <v>160</v>
      </c>
      <c r="B44" s="11"/>
      <c r="C44" s="11"/>
      <c r="D44" s="11"/>
      <c r="E44" s="11"/>
      <c r="F44" s="11"/>
      <c r="G44" s="11"/>
      <c r="H44" s="11"/>
      <c r="I44" s="65">
        <f>SUM(I42:I43)</f>
        <v>420</v>
      </c>
      <c r="J44" s="65"/>
      <c r="K44" s="65"/>
      <c r="L44" s="65">
        <f>SUM(L42:L43)</f>
        <v>324.2</v>
      </c>
      <c r="M44" s="65">
        <f>SUM(M42:M43)</f>
        <v>95.8</v>
      </c>
      <c r="N44" s="59"/>
      <c r="O44" s="76"/>
    </row>
    <row r="45" ht="65" customHeight="1" spans="1:15">
      <c r="A45" s="14">
        <v>36</v>
      </c>
      <c r="B45" s="14" t="s">
        <v>161</v>
      </c>
      <c r="C45" s="29"/>
      <c r="D45" s="30" t="s">
        <v>162</v>
      </c>
      <c r="E45" s="29" t="s">
        <v>163</v>
      </c>
      <c r="F45" s="29" t="s">
        <v>164</v>
      </c>
      <c r="G45" s="29" t="s">
        <v>165</v>
      </c>
      <c r="H45" s="48" t="s">
        <v>166</v>
      </c>
      <c r="I45" s="56">
        <v>30</v>
      </c>
      <c r="J45" s="56"/>
      <c r="K45" s="56"/>
      <c r="L45" s="56">
        <v>30</v>
      </c>
      <c r="M45" s="56"/>
      <c r="N45" s="10" t="s">
        <v>167</v>
      </c>
      <c r="O45" s="8" t="s">
        <v>168</v>
      </c>
    </row>
    <row r="46" ht="65" customHeight="1" spans="1:15">
      <c r="A46" s="14">
        <v>37</v>
      </c>
      <c r="B46" s="31" t="s">
        <v>161</v>
      </c>
      <c r="C46" s="32"/>
      <c r="D46" s="30"/>
      <c r="E46" s="26" t="s">
        <v>169</v>
      </c>
      <c r="F46" s="31" t="s">
        <v>170</v>
      </c>
      <c r="G46" s="31" t="s">
        <v>171</v>
      </c>
      <c r="H46" s="49" t="s">
        <v>172</v>
      </c>
      <c r="I46" s="10">
        <v>138</v>
      </c>
      <c r="J46" s="10"/>
      <c r="K46" s="10"/>
      <c r="L46" s="10">
        <v>138</v>
      </c>
      <c r="M46" s="10"/>
      <c r="N46" s="10" t="s">
        <v>167</v>
      </c>
      <c r="O46" s="68"/>
    </row>
    <row r="47" ht="26" customHeight="1" spans="1:15">
      <c r="A47" s="22" t="s">
        <v>173</v>
      </c>
      <c r="B47" s="11"/>
      <c r="C47" s="11"/>
      <c r="D47" s="11"/>
      <c r="E47" s="11"/>
      <c r="F47" s="11"/>
      <c r="G47" s="11"/>
      <c r="H47" s="11"/>
      <c r="I47" s="65">
        <f>SUM(I45:I46)</f>
        <v>168</v>
      </c>
      <c r="J47" s="65"/>
      <c r="K47" s="65"/>
      <c r="L47" s="65">
        <f>SUM(L45:L46)</f>
        <v>168</v>
      </c>
      <c r="M47" s="65"/>
      <c r="N47" s="59"/>
      <c r="O47" s="76"/>
    </row>
    <row r="48" ht="74" customHeight="1" spans="1:15">
      <c r="A48" s="10">
        <v>38</v>
      </c>
      <c r="B48" s="10" t="s">
        <v>161</v>
      </c>
      <c r="C48" s="8"/>
      <c r="D48" s="26" t="s">
        <v>174</v>
      </c>
      <c r="E48" s="8" t="s">
        <v>175</v>
      </c>
      <c r="F48" s="8" t="s">
        <v>176</v>
      </c>
      <c r="G48" s="8" t="s">
        <v>177</v>
      </c>
      <c r="H48" s="50" t="s">
        <v>178</v>
      </c>
      <c r="I48" s="56">
        <v>450</v>
      </c>
      <c r="J48" s="56"/>
      <c r="K48" s="56"/>
      <c r="L48" s="56">
        <v>180</v>
      </c>
      <c r="M48" s="10">
        <f t="shared" ref="M48:M51" si="0">I48-L48</f>
        <v>270</v>
      </c>
      <c r="N48" s="8" t="s">
        <v>179</v>
      </c>
      <c r="O48" s="8"/>
    </row>
    <row r="49" ht="65" customHeight="1" spans="1:15">
      <c r="A49" s="10">
        <v>39</v>
      </c>
      <c r="B49" s="10" t="s">
        <v>161</v>
      </c>
      <c r="C49" s="8"/>
      <c r="D49" s="30"/>
      <c r="E49" s="8" t="s">
        <v>180</v>
      </c>
      <c r="F49" s="8" t="s">
        <v>181</v>
      </c>
      <c r="G49" s="8" t="s">
        <v>182</v>
      </c>
      <c r="H49" s="50" t="s">
        <v>183</v>
      </c>
      <c r="I49" s="56">
        <v>200</v>
      </c>
      <c r="J49" s="56"/>
      <c r="K49" s="56"/>
      <c r="L49" s="56">
        <v>80</v>
      </c>
      <c r="M49" s="10">
        <f t="shared" si="0"/>
        <v>120</v>
      </c>
      <c r="N49" s="8" t="s">
        <v>179</v>
      </c>
      <c r="O49" s="8"/>
    </row>
    <row r="50" ht="65" customHeight="1" spans="1:15">
      <c r="A50" s="10">
        <v>40</v>
      </c>
      <c r="B50" s="10" t="s">
        <v>161</v>
      </c>
      <c r="C50" s="8"/>
      <c r="D50" s="30"/>
      <c r="E50" s="8" t="s">
        <v>184</v>
      </c>
      <c r="F50" s="8" t="s">
        <v>185</v>
      </c>
      <c r="G50" s="8" t="s">
        <v>186</v>
      </c>
      <c r="H50" s="51" t="s">
        <v>187</v>
      </c>
      <c r="I50" s="56">
        <v>395</v>
      </c>
      <c r="J50" s="56"/>
      <c r="K50" s="56"/>
      <c r="L50" s="56">
        <v>155</v>
      </c>
      <c r="M50" s="10">
        <f t="shared" si="0"/>
        <v>240</v>
      </c>
      <c r="N50" s="8" t="s">
        <v>179</v>
      </c>
      <c r="O50" s="8"/>
    </row>
    <row r="51" ht="89" customHeight="1" spans="1:15">
      <c r="A51" s="10">
        <v>41</v>
      </c>
      <c r="B51" s="10" t="s">
        <v>161</v>
      </c>
      <c r="C51" s="11"/>
      <c r="D51" s="30"/>
      <c r="E51" s="10" t="s">
        <v>188</v>
      </c>
      <c r="F51" s="10" t="s">
        <v>189</v>
      </c>
      <c r="G51" s="10" t="s">
        <v>190</v>
      </c>
      <c r="H51" s="36" t="s">
        <v>191</v>
      </c>
      <c r="I51" s="10">
        <v>395</v>
      </c>
      <c r="J51" s="10"/>
      <c r="K51" s="10"/>
      <c r="L51" s="10">
        <v>155</v>
      </c>
      <c r="M51" s="10">
        <f t="shared" si="0"/>
        <v>240</v>
      </c>
      <c r="N51" s="8" t="s">
        <v>179</v>
      </c>
      <c r="O51" s="68"/>
    </row>
    <row r="52" ht="74" customHeight="1" spans="1:15">
      <c r="A52" s="10">
        <v>42</v>
      </c>
      <c r="B52" s="31" t="s">
        <v>161</v>
      </c>
      <c r="C52" s="33"/>
      <c r="D52" s="30"/>
      <c r="E52" s="43" t="s">
        <v>192</v>
      </c>
      <c r="F52" s="43" t="s">
        <v>193</v>
      </c>
      <c r="G52" s="43" t="s">
        <v>194</v>
      </c>
      <c r="H52" s="44" t="s">
        <v>195</v>
      </c>
      <c r="I52" s="68">
        <v>250</v>
      </c>
      <c r="J52" s="68"/>
      <c r="K52" s="68"/>
      <c r="L52" s="68">
        <v>100</v>
      </c>
      <c r="M52" s="68">
        <v>150</v>
      </c>
      <c r="N52" s="8" t="s">
        <v>179</v>
      </c>
      <c r="O52" s="68"/>
    </row>
    <row r="53" ht="65" customHeight="1" spans="1:15">
      <c r="A53" s="10">
        <v>43</v>
      </c>
      <c r="B53" s="31" t="s">
        <v>161</v>
      </c>
      <c r="C53" s="34"/>
      <c r="D53" s="30"/>
      <c r="E53" s="31" t="s">
        <v>196</v>
      </c>
      <c r="F53" s="31" t="s">
        <v>197</v>
      </c>
      <c r="G53" s="31" t="s">
        <v>24</v>
      </c>
      <c r="H53" s="52" t="s">
        <v>198</v>
      </c>
      <c r="I53" s="10">
        <v>160</v>
      </c>
      <c r="J53" s="10"/>
      <c r="K53" s="10"/>
      <c r="L53" s="10">
        <v>160</v>
      </c>
      <c r="M53" s="10"/>
      <c r="N53" s="8" t="s">
        <v>199</v>
      </c>
      <c r="O53" s="68"/>
    </row>
    <row r="54" ht="26" customHeight="1" spans="1:15">
      <c r="A54" s="22" t="s">
        <v>200</v>
      </c>
      <c r="B54" s="11"/>
      <c r="C54" s="11"/>
      <c r="D54" s="11"/>
      <c r="E54" s="11"/>
      <c r="F54" s="11"/>
      <c r="G54" s="11"/>
      <c r="H54" s="11"/>
      <c r="I54" s="65">
        <f>SUM(I48:I53)</f>
        <v>1850</v>
      </c>
      <c r="J54" s="65"/>
      <c r="K54" s="65"/>
      <c r="L54" s="65">
        <f>SUM(L48:L53)</f>
        <v>830</v>
      </c>
      <c r="M54" s="65">
        <f>SUM(M48:M53)</f>
        <v>1020</v>
      </c>
      <c r="N54" s="59"/>
      <c r="O54" s="76"/>
    </row>
    <row r="55" ht="56" customHeight="1" spans="1:15">
      <c r="A55" s="10">
        <v>44</v>
      </c>
      <c r="B55" s="10" t="s">
        <v>161</v>
      </c>
      <c r="C55" s="11"/>
      <c r="D55" s="10" t="s">
        <v>201</v>
      </c>
      <c r="E55" s="10" t="s">
        <v>202</v>
      </c>
      <c r="F55" s="38" t="s">
        <v>203</v>
      </c>
      <c r="G55" s="38" t="s">
        <v>204</v>
      </c>
      <c r="H55" s="41" t="s">
        <v>205</v>
      </c>
      <c r="I55" s="69">
        <v>110</v>
      </c>
      <c r="J55" s="38"/>
      <c r="K55" s="38"/>
      <c r="L55" s="69">
        <v>110</v>
      </c>
      <c r="M55" s="11"/>
      <c r="N55" s="31" t="s">
        <v>26</v>
      </c>
      <c r="O55" s="68"/>
    </row>
    <row r="56" ht="56" customHeight="1" spans="1:15">
      <c r="A56" s="10">
        <v>45</v>
      </c>
      <c r="B56" s="10"/>
      <c r="C56" s="11"/>
      <c r="D56" s="10"/>
      <c r="E56" s="10" t="s">
        <v>206</v>
      </c>
      <c r="F56" s="38" t="s">
        <v>207</v>
      </c>
      <c r="G56" s="38" t="s">
        <v>208</v>
      </c>
      <c r="H56" s="41" t="s">
        <v>205</v>
      </c>
      <c r="I56" s="69">
        <v>45</v>
      </c>
      <c r="J56" s="38"/>
      <c r="K56" s="38"/>
      <c r="L56" s="69">
        <v>45</v>
      </c>
      <c r="M56" s="11"/>
      <c r="N56" s="78"/>
      <c r="O56" s="79"/>
    </row>
    <row r="57" ht="65" customHeight="1" spans="1:15">
      <c r="A57" s="10">
        <v>46</v>
      </c>
      <c r="B57" s="10"/>
      <c r="C57" s="11"/>
      <c r="D57" s="10"/>
      <c r="E57" s="10" t="s">
        <v>209</v>
      </c>
      <c r="F57" s="38" t="s">
        <v>210</v>
      </c>
      <c r="G57" s="38" t="s">
        <v>211</v>
      </c>
      <c r="H57" s="41" t="s">
        <v>205</v>
      </c>
      <c r="I57" s="69">
        <v>80</v>
      </c>
      <c r="J57" s="38"/>
      <c r="K57" s="38"/>
      <c r="L57" s="69">
        <v>80</v>
      </c>
      <c r="M57" s="11"/>
      <c r="N57" s="78"/>
      <c r="O57" s="79"/>
    </row>
    <row r="58" ht="65" customHeight="1" spans="1:15">
      <c r="A58" s="10">
        <v>47</v>
      </c>
      <c r="B58" s="10"/>
      <c r="C58" s="11"/>
      <c r="D58" s="10"/>
      <c r="E58" s="10" t="s">
        <v>212</v>
      </c>
      <c r="F58" s="38" t="s">
        <v>213</v>
      </c>
      <c r="G58" s="38" t="s">
        <v>214</v>
      </c>
      <c r="H58" s="41" t="s">
        <v>205</v>
      </c>
      <c r="I58" s="70">
        <v>240</v>
      </c>
      <c r="J58" s="38"/>
      <c r="K58" s="38"/>
      <c r="L58" s="70">
        <v>240</v>
      </c>
      <c r="M58" s="11"/>
      <c r="N58" s="78"/>
      <c r="O58" s="79"/>
    </row>
    <row r="59" ht="65" customHeight="1" spans="1:15">
      <c r="A59" s="10">
        <v>48</v>
      </c>
      <c r="B59" s="10"/>
      <c r="C59" s="11"/>
      <c r="D59" s="10"/>
      <c r="E59" s="10" t="s">
        <v>215</v>
      </c>
      <c r="F59" s="38" t="s">
        <v>216</v>
      </c>
      <c r="G59" s="38" t="s">
        <v>217</v>
      </c>
      <c r="H59" s="40" t="s">
        <v>218</v>
      </c>
      <c r="I59" s="70">
        <v>250</v>
      </c>
      <c r="J59" s="38"/>
      <c r="K59" s="38"/>
      <c r="L59" s="70">
        <v>250</v>
      </c>
      <c r="M59" s="11"/>
      <c r="N59" s="78"/>
      <c r="O59" s="79"/>
    </row>
    <row r="60" ht="65" customHeight="1" spans="1:15">
      <c r="A60" s="10">
        <v>49</v>
      </c>
      <c r="B60" s="10"/>
      <c r="C60" s="11"/>
      <c r="D60" s="10"/>
      <c r="E60" s="10" t="s">
        <v>219</v>
      </c>
      <c r="F60" s="38" t="s">
        <v>220</v>
      </c>
      <c r="G60" s="38" t="s">
        <v>221</v>
      </c>
      <c r="H60" s="40" t="s">
        <v>218</v>
      </c>
      <c r="I60" s="70">
        <v>30</v>
      </c>
      <c r="J60" s="38"/>
      <c r="K60" s="38"/>
      <c r="L60" s="70">
        <v>30</v>
      </c>
      <c r="M60" s="11"/>
      <c r="N60" s="78"/>
      <c r="O60" s="79"/>
    </row>
    <row r="61" ht="65" customHeight="1" spans="1:15">
      <c r="A61" s="10">
        <v>50</v>
      </c>
      <c r="B61" s="10"/>
      <c r="C61" s="11"/>
      <c r="D61" s="10"/>
      <c r="E61" s="10" t="s">
        <v>222</v>
      </c>
      <c r="F61" s="38" t="s">
        <v>223</v>
      </c>
      <c r="G61" s="38" t="s">
        <v>224</v>
      </c>
      <c r="H61" s="41" t="s">
        <v>205</v>
      </c>
      <c r="I61" s="70">
        <v>250</v>
      </c>
      <c r="J61" s="38"/>
      <c r="K61" s="38"/>
      <c r="L61" s="70">
        <v>250</v>
      </c>
      <c r="M61" s="11"/>
      <c r="N61" s="78"/>
      <c r="O61" s="79"/>
    </row>
    <row r="62" ht="65" customHeight="1" spans="1:15">
      <c r="A62" s="10">
        <v>51</v>
      </c>
      <c r="B62" s="10"/>
      <c r="C62" s="11"/>
      <c r="D62" s="10"/>
      <c r="E62" s="10" t="s">
        <v>225</v>
      </c>
      <c r="F62" s="38" t="s">
        <v>226</v>
      </c>
      <c r="G62" s="38" t="s">
        <v>227</v>
      </c>
      <c r="H62" s="41" t="s">
        <v>205</v>
      </c>
      <c r="I62" s="71">
        <v>53.13</v>
      </c>
      <c r="J62" s="38"/>
      <c r="K62" s="38"/>
      <c r="L62" s="71">
        <v>53.13</v>
      </c>
      <c r="M62" s="10"/>
      <c r="N62" s="78"/>
      <c r="O62" s="79"/>
    </row>
    <row r="63" ht="65" customHeight="1" spans="1:15">
      <c r="A63" s="10">
        <v>52</v>
      </c>
      <c r="B63" s="10"/>
      <c r="C63" s="11"/>
      <c r="D63" s="10"/>
      <c r="E63" s="38" t="s">
        <v>228</v>
      </c>
      <c r="F63" s="38" t="s">
        <v>229</v>
      </c>
      <c r="G63" s="10" t="s">
        <v>24</v>
      </c>
      <c r="H63" s="40" t="s">
        <v>230</v>
      </c>
      <c r="I63" s="10">
        <v>190</v>
      </c>
      <c r="J63" s="10"/>
      <c r="K63" s="10"/>
      <c r="L63" s="10">
        <v>190</v>
      </c>
      <c r="M63" s="10"/>
      <c r="N63" s="78"/>
      <c r="O63" s="79"/>
    </row>
    <row r="64" ht="65" customHeight="1" spans="1:15">
      <c r="A64" s="10">
        <v>53</v>
      </c>
      <c r="B64" s="10"/>
      <c r="C64" s="11"/>
      <c r="D64" s="10"/>
      <c r="E64" s="38" t="s">
        <v>231</v>
      </c>
      <c r="F64" s="38" t="s">
        <v>229</v>
      </c>
      <c r="G64" s="10" t="s">
        <v>24</v>
      </c>
      <c r="H64" s="41" t="s">
        <v>232</v>
      </c>
      <c r="I64" s="10">
        <v>150</v>
      </c>
      <c r="J64" s="10"/>
      <c r="K64" s="10"/>
      <c r="L64" s="10">
        <v>150</v>
      </c>
      <c r="M64" s="10"/>
      <c r="N64" s="14"/>
      <c r="O64" s="79"/>
    </row>
    <row r="65" ht="65" customHeight="1" spans="1:15">
      <c r="A65" s="10">
        <v>54</v>
      </c>
      <c r="B65" s="10"/>
      <c r="C65" s="11"/>
      <c r="D65" s="10"/>
      <c r="E65" s="10" t="s">
        <v>233</v>
      </c>
      <c r="F65" s="39" t="s">
        <v>234</v>
      </c>
      <c r="G65" s="38" t="s">
        <v>221</v>
      </c>
      <c r="H65" s="40" t="s">
        <v>235</v>
      </c>
      <c r="I65" s="38">
        <v>150</v>
      </c>
      <c r="J65" s="38"/>
      <c r="K65" s="38"/>
      <c r="L65" s="38">
        <v>150</v>
      </c>
      <c r="M65" s="10"/>
      <c r="N65" s="68" t="s">
        <v>236</v>
      </c>
      <c r="O65" s="79"/>
    </row>
    <row r="66" ht="26" customHeight="1" spans="1:15">
      <c r="A66" s="22" t="s">
        <v>237</v>
      </c>
      <c r="B66" s="11"/>
      <c r="C66" s="11"/>
      <c r="D66" s="11"/>
      <c r="E66" s="11"/>
      <c r="F66" s="11"/>
      <c r="G66" s="11"/>
      <c r="H66" s="11"/>
      <c r="I66" s="65">
        <f>SUM(I55:I65)</f>
        <v>1548.13</v>
      </c>
      <c r="J66" s="65"/>
      <c r="K66" s="65"/>
      <c r="L66" s="65">
        <f>SUM(L55:L65)</f>
        <v>1548.13</v>
      </c>
      <c r="M66" s="65"/>
      <c r="N66" s="59"/>
      <c r="O66" s="76"/>
    </row>
    <row r="67" ht="65" customHeight="1" spans="1:15">
      <c r="A67" s="10">
        <v>55</v>
      </c>
      <c r="B67" s="10" t="s">
        <v>161</v>
      </c>
      <c r="C67" s="8" t="s">
        <v>238</v>
      </c>
      <c r="D67" s="26" t="s">
        <v>239</v>
      </c>
      <c r="E67" s="40" t="s">
        <v>240</v>
      </c>
      <c r="F67" s="39" t="s">
        <v>241</v>
      </c>
      <c r="G67" s="84" t="s">
        <v>242</v>
      </c>
      <c r="H67" s="50" t="s">
        <v>243</v>
      </c>
      <c r="I67" s="56">
        <v>20</v>
      </c>
      <c r="J67" s="56"/>
      <c r="K67" s="56"/>
      <c r="L67" s="56">
        <v>20</v>
      </c>
      <c r="M67" s="56"/>
      <c r="N67" s="8" t="s">
        <v>244</v>
      </c>
      <c r="O67" s="8"/>
    </row>
    <row r="68" ht="65" customHeight="1" spans="1:15">
      <c r="A68" s="10">
        <v>56</v>
      </c>
      <c r="B68" s="10" t="s">
        <v>161</v>
      </c>
      <c r="C68" s="8"/>
      <c r="D68" s="30"/>
      <c r="E68" s="40" t="s">
        <v>245</v>
      </c>
      <c r="F68" s="39" t="s">
        <v>246</v>
      </c>
      <c r="G68" s="84" t="s">
        <v>247</v>
      </c>
      <c r="H68" s="50" t="s">
        <v>248</v>
      </c>
      <c r="I68" s="56">
        <v>160</v>
      </c>
      <c r="J68" s="56"/>
      <c r="K68" s="56"/>
      <c r="L68" s="56">
        <v>64</v>
      </c>
      <c r="M68" s="56">
        <v>96</v>
      </c>
      <c r="N68" s="8" t="s">
        <v>244</v>
      </c>
      <c r="O68" s="8"/>
    </row>
    <row r="69" ht="65" customHeight="1" spans="1:15">
      <c r="A69" s="10">
        <v>57</v>
      </c>
      <c r="B69" s="31" t="s">
        <v>161</v>
      </c>
      <c r="C69" s="32"/>
      <c r="D69" s="30"/>
      <c r="E69" s="52" t="s">
        <v>249</v>
      </c>
      <c r="F69" s="85" t="s">
        <v>250</v>
      </c>
      <c r="G69" s="86" t="s">
        <v>251</v>
      </c>
      <c r="H69" s="87" t="s">
        <v>252</v>
      </c>
      <c r="I69" s="10">
        <v>70</v>
      </c>
      <c r="J69" s="10"/>
      <c r="K69" s="10"/>
      <c r="L69" s="10">
        <v>28</v>
      </c>
      <c r="M69" s="10">
        <v>42</v>
      </c>
      <c r="N69" s="8" t="s">
        <v>244</v>
      </c>
      <c r="O69" s="68"/>
    </row>
    <row r="70" ht="65" customHeight="1" spans="1:15">
      <c r="A70" s="10">
        <v>58</v>
      </c>
      <c r="B70" s="10" t="s">
        <v>161</v>
      </c>
      <c r="C70" s="8"/>
      <c r="D70" s="30"/>
      <c r="E70" s="84" t="s">
        <v>253</v>
      </c>
      <c r="F70" s="84" t="s">
        <v>254</v>
      </c>
      <c r="G70" s="84" t="s">
        <v>255</v>
      </c>
      <c r="H70" s="50" t="s">
        <v>256</v>
      </c>
      <c r="I70" s="56">
        <v>38</v>
      </c>
      <c r="J70" s="56"/>
      <c r="K70" s="56"/>
      <c r="L70" s="56">
        <v>38</v>
      </c>
      <c r="M70" s="56"/>
      <c r="N70" s="8" t="s">
        <v>257</v>
      </c>
      <c r="O70" s="68"/>
    </row>
    <row r="71" ht="65" customHeight="1" spans="1:15">
      <c r="A71" s="10">
        <v>59</v>
      </c>
      <c r="B71" s="10" t="s">
        <v>161</v>
      </c>
      <c r="C71" s="8"/>
      <c r="D71" s="29"/>
      <c r="E71" s="84" t="s">
        <v>258</v>
      </c>
      <c r="F71" s="83" t="s">
        <v>254</v>
      </c>
      <c r="G71" s="83" t="s">
        <v>242</v>
      </c>
      <c r="H71" s="50" t="s">
        <v>259</v>
      </c>
      <c r="I71" s="56">
        <v>30</v>
      </c>
      <c r="J71" s="56"/>
      <c r="K71" s="56"/>
      <c r="L71" s="56">
        <v>30</v>
      </c>
      <c r="M71" s="56"/>
      <c r="N71" s="8" t="s">
        <v>257</v>
      </c>
      <c r="O71" s="68"/>
    </row>
    <row r="72" ht="26" customHeight="1" spans="1:15">
      <c r="A72" s="22" t="s">
        <v>260</v>
      </c>
      <c r="B72" s="11"/>
      <c r="C72" s="11"/>
      <c r="D72" s="11"/>
      <c r="E72" s="11"/>
      <c r="F72" s="11"/>
      <c r="G72" s="11"/>
      <c r="H72" s="11"/>
      <c r="I72" s="65">
        <f>SUM(I67:I71)</f>
        <v>318</v>
      </c>
      <c r="J72" s="65"/>
      <c r="K72" s="65"/>
      <c r="L72" s="65">
        <f>SUM(L67:L71)</f>
        <v>180</v>
      </c>
      <c r="M72" s="65">
        <f>SUM(M67:M71)</f>
        <v>138</v>
      </c>
      <c r="N72" s="59"/>
      <c r="O72" s="76"/>
    </row>
    <row r="73" ht="172" customHeight="1" spans="1:15">
      <c r="A73" s="10">
        <v>60</v>
      </c>
      <c r="B73" s="10" t="s">
        <v>161</v>
      </c>
      <c r="C73" s="68"/>
      <c r="D73" s="43" t="s">
        <v>261</v>
      </c>
      <c r="E73" s="68" t="s">
        <v>262</v>
      </c>
      <c r="F73" s="68" t="s">
        <v>197</v>
      </c>
      <c r="G73" s="68" t="s">
        <v>263</v>
      </c>
      <c r="H73" s="88" t="s">
        <v>264</v>
      </c>
      <c r="I73" s="95">
        <v>317</v>
      </c>
      <c r="J73" s="68"/>
      <c r="K73" s="68"/>
      <c r="L73" s="68">
        <v>317</v>
      </c>
      <c r="M73" s="68"/>
      <c r="N73" s="68" t="s">
        <v>265</v>
      </c>
      <c r="O73" s="43" t="s">
        <v>266</v>
      </c>
    </row>
    <row r="74" ht="76" customHeight="1" spans="1:15">
      <c r="A74" s="10">
        <v>61</v>
      </c>
      <c r="B74" s="10" t="s">
        <v>161</v>
      </c>
      <c r="C74" s="68"/>
      <c r="D74" s="68" t="s">
        <v>267</v>
      </c>
      <c r="E74" s="68" t="s">
        <v>268</v>
      </c>
      <c r="F74" s="68" t="s">
        <v>269</v>
      </c>
      <c r="G74" s="68" t="s">
        <v>270</v>
      </c>
      <c r="H74" s="89" t="s">
        <v>271</v>
      </c>
      <c r="I74" s="66">
        <v>385</v>
      </c>
      <c r="J74" s="66"/>
      <c r="K74" s="66"/>
      <c r="L74" s="66">
        <v>385</v>
      </c>
      <c r="M74" s="66"/>
      <c r="N74" s="68" t="s">
        <v>272</v>
      </c>
      <c r="O74" s="68"/>
    </row>
    <row r="75" ht="66" customHeight="1" spans="1:15">
      <c r="A75" s="10">
        <v>62</v>
      </c>
      <c r="B75" s="10" t="s">
        <v>161</v>
      </c>
      <c r="C75" s="10"/>
      <c r="D75" s="10" t="s">
        <v>273</v>
      </c>
      <c r="E75" s="10" t="s">
        <v>274</v>
      </c>
      <c r="F75" s="10" t="s">
        <v>275</v>
      </c>
      <c r="G75" s="10" t="s">
        <v>24</v>
      </c>
      <c r="H75" s="36" t="s">
        <v>276</v>
      </c>
      <c r="I75" s="10">
        <v>40</v>
      </c>
      <c r="J75" s="10"/>
      <c r="K75" s="10"/>
      <c r="L75" s="10">
        <v>40</v>
      </c>
      <c r="M75" s="10"/>
      <c r="N75" s="10" t="s">
        <v>277</v>
      </c>
      <c r="O75" s="10"/>
    </row>
    <row r="76" ht="69" customHeight="1" spans="1:15">
      <c r="A76" s="10">
        <v>63</v>
      </c>
      <c r="B76" s="14" t="s">
        <v>161</v>
      </c>
      <c r="C76" s="29"/>
      <c r="D76" s="29" t="s">
        <v>278</v>
      </c>
      <c r="E76" s="29" t="s">
        <v>278</v>
      </c>
      <c r="F76" s="29" t="s">
        <v>279</v>
      </c>
      <c r="G76" s="14" t="s">
        <v>24</v>
      </c>
      <c r="H76" s="90" t="s">
        <v>280</v>
      </c>
      <c r="I76" s="96">
        <v>300</v>
      </c>
      <c r="J76" s="96"/>
      <c r="K76" s="96"/>
      <c r="L76" s="96">
        <v>300</v>
      </c>
      <c r="M76" s="96"/>
      <c r="N76" s="29" t="s">
        <v>257</v>
      </c>
      <c r="O76" s="101"/>
    </row>
    <row r="77" ht="52" customHeight="1" spans="1:15">
      <c r="A77" s="80" t="s">
        <v>281</v>
      </c>
      <c r="B77" s="13"/>
      <c r="C77" s="13"/>
      <c r="D77" s="13"/>
      <c r="E77" s="13"/>
      <c r="F77" s="13"/>
      <c r="G77" s="13"/>
      <c r="H77" s="37"/>
      <c r="I77" s="11">
        <f>I41+I44+I47+I54+I66+I72+I73+I75+I76+I74</f>
        <v>8571.13</v>
      </c>
      <c r="J77" s="11"/>
      <c r="K77" s="56"/>
      <c r="L77" s="97">
        <f>L41+L44+L47+L54+L66+L72+L73+L75+L76+L74</f>
        <v>5382.33</v>
      </c>
      <c r="M77" s="97">
        <f>M41+M44+M47+M54+M66+M72+M73+M75+M76+M74</f>
        <v>3188.8</v>
      </c>
      <c r="N77" s="8"/>
      <c r="O77" s="8"/>
    </row>
    <row r="78" ht="64" customHeight="1" spans="1:15">
      <c r="A78" s="10">
        <v>64</v>
      </c>
      <c r="B78" s="10" t="s">
        <v>282</v>
      </c>
      <c r="C78" s="8"/>
      <c r="D78" s="26" t="s">
        <v>283</v>
      </c>
      <c r="E78" s="8" t="s">
        <v>284</v>
      </c>
      <c r="F78" s="8" t="s">
        <v>285</v>
      </c>
      <c r="G78" s="8" t="s">
        <v>286</v>
      </c>
      <c r="H78" s="51" t="s">
        <v>287</v>
      </c>
      <c r="I78" s="56">
        <v>385</v>
      </c>
      <c r="J78" s="56"/>
      <c r="K78" s="56"/>
      <c r="L78" s="56">
        <f>I78*0.4</f>
        <v>154</v>
      </c>
      <c r="M78" s="56">
        <f t="shared" ref="M78:M80" si="1">I78-L78</f>
        <v>231</v>
      </c>
      <c r="N78" s="8" t="s">
        <v>257</v>
      </c>
      <c r="O78" s="68"/>
    </row>
    <row r="79" ht="64" customHeight="1" spans="1:15">
      <c r="A79" s="10">
        <v>65</v>
      </c>
      <c r="B79" s="10" t="s">
        <v>282</v>
      </c>
      <c r="C79" s="8"/>
      <c r="D79" s="30"/>
      <c r="E79" s="8" t="s">
        <v>284</v>
      </c>
      <c r="F79" s="8" t="s">
        <v>288</v>
      </c>
      <c r="G79" s="8" t="s">
        <v>289</v>
      </c>
      <c r="H79" s="51" t="s">
        <v>290</v>
      </c>
      <c r="I79" s="56">
        <v>151</v>
      </c>
      <c r="J79" s="56"/>
      <c r="K79" s="56"/>
      <c r="L79" s="56">
        <v>60</v>
      </c>
      <c r="M79" s="56">
        <f t="shared" si="1"/>
        <v>91</v>
      </c>
      <c r="N79" s="8" t="s">
        <v>257</v>
      </c>
      <c r="O79" s="68"/>
    </row>
    <row r="80" ht="64" customHeight="1" spans="1:15">
      <c r="A80" s="10">
        <v>66</v>
      </c>
      <c r="B80" s="31" t="s">
        <v>282</v>
      </c>
      <c r="C80" s="26"/>
      <c r="D80" s="30"/>
      <c r="E80" s="26" t="s">
        <v>284</v>
      </c>
      <c r="F80" s="31" t="s">
        <v>291</v>
      </c>
      <c r="G80" s="26" t="s">
        <v>292</v>
      </c>
      <c r="H80" s="49" t="s">
        <v>293</v>
      </c>
      <c r="I80" s="56">
        <v>80</v>
      </c>
      <c r="J80" s="56"/>
      <c r="K80" s="56"/>
      <c r="L80" s="56">
        <v>32</v>
      </c>
      <c r="M80" s="56">
        <f t="shared" si="1"/>
        <v>48</v>
      </c>
      <c r="N80" s="8" t="s">
        <v>257</v>
      </c>
      <c r="O80" s="68"/>
    </row>
    <row r="81" ht="30" customHeight="1" spans="1:15">
      <c r="A81" s="22" t="s">
        <v>294</v>
      </c>
      <c r="B81" s="11"/>
      <c r="C81" s="11"/>
      <c r="D81" s="11"/>
      <c r="E81" s="11"/>
      <c r="F81" s="11"/>
      <c r="G81" s="11"/>
      <c r="H81" s="11"/>
      <c r="I81" s="11">
        <f>SUM(I78:I80)</f>
        <v>616</v>
      </c>
      <c r="J81" s="11"/>
      <c r="K81" s="11"/>
      <c r="L81" s="11">
        <f>SUM(L78:L80)</f>
        <v>246</v>
      </c>
      <c r="M81" s="11">
        <f>SUM(M78:M80)</f>
        <v>370</v>
      </c>
      <c r="N81" s="10"/>
      <c r="O81" s="68"/>
    </row>
    <row r="82" ht="68" customHeight="1" spans="1:15">
      <c r="A82" s="10">
        <v>67</v>
      </c>
      <c r="B82" s="10" t="s">
        <v>282</v>
      </c>
      <c r="C82" s="11"/>
      <c r="D82" s="10" t="s">
        <v>295</v>
      </c>
      <c r="E82" s="10" t="s">
        <v>296</v>
      </c>
      <c r="F82" s="10" t="s">
        <v>297</v>
      </c>
      <c r="G82" s="10" t="s">
        <v>298</v>
      </c>
      <c r="H82" s="36" t="s">
        <v>299</v>
      </c>
      <c r="I82" s="10">
        <v>500</v>
      </c>
      <c r="J82" s="10"/>
      <c r="K82" s="10"/>
      <c r="L82" s="10">
        <v>500</v>
      </c>
      <c r="M82" s="10"/>
      <c r="N82" s="68" t="s">
        <v>300</v>
      </c>
      <c r="O82" s="68"/>
    </row>
    <row r="83" ht="72" customHeight="1" spans="1:15">
      <c r="A83" s="10">
        <v>68</v>
      </c>
      <c r="B83" s="10" t="s">
        <v>282</v>
      </c>
      <c r="C83" s="13"/>
      <c r="D83" s="10" t="s">
        <v>301</v>
      </c>
      <c r="E83" s="10" t="s">
        <v>302</v>
      </c>
      <c r="F83" s="10" t="s">
        <v>303</v>
      </c>
      <c r="G83" s="10" t="s">
        <v>303</v>
      </c>
      <c r="H83" s="36" t="s">
        <v>304</v>
      </c>
      <c r="I83" s="67">
        <v>85</v>
      </c>
      <c r="J83" s="98"/>
      <c r="K83" s="98"/>
      <c r="L83" s="67">
        <v>85</v>
      </c>
      <c r="M83" s="102"/>
      <c r="N83" s="68" t="s">
        <v>300</v>
      </c>
      <c r="O83" s="79"/>
    </row>
    <row r="84" ht="70" customHeight="1" spans="1:15">
      <c r="A84" s="10">
        <v>69</v>
      </c>
      <c r="B84" s="10" t="s">
        <v>282</v>
      </c>
      <c r="C84" s="11"/>
      <c r="D84" s="10" t="s">
        <v>305</v>
      </c>
      <c r="E84" s="10" t="s">
        <v>305</v>
      </c>
      <c r="F84" s="10" t="s">
        <v>23</v>
      </c>
      <c r="G84" s="10" t="s">
        <v>306</v>
      </c>
      <c r="H84" s="36" t="s">
        <v>307</v>
      </c>
      <c r="I84" s="10">
        <v>23</v>
      </c>
      <c r="J84" s="10"/>
      <c r="K84" s="10"/>
      <c r="L84" s="10">
        <v>23</v>
      </c>
      <c r="M84" s="10"/>
      <c r="N84" s="10" t="s">
        <v>308</v>
      </c>
      <c r="O84" s="68"/>
    </row>
    <row r="85" ht="97" customHeight="1" spans="1:15">
      <c r="A85" s="10">
        <v>70</v>
      </c>
      <c r="B85" s="10" t="s">
        <v>282</v>
      </c>
      <c r="C85" s="11"/>
      <c r="D85" s="10" t="s">
        <v>309</v>
      </c>
      <c r="E85" s="10" t="s">
        <v>309</v>
      </c>
      <c r="F85" s="10" t="s">
        <v>23</v>
      </c>
      <c r="G85" s="10" t="s">
        <v>24</v>
      </c>
      <c r="H85" s="36" t="s">
        <v>310</v>
      </c>
      <c r="I85" s="10">
        <v>129</v>
      </c>
      <c r="J85" s="10"/>
      <c r="K85" s="10"/>
      <c r="L85" s="10">
        <v>129</v>
      </c>
      <c r="M85" s="10"/>
      <c r="N85" s="10" t="s">
        <v>311</v>
      </c>
      <c r="O85" s="68"/>
    </row>
    <row r="86" ht="183" customHeight="1" spans="1:15">
      <c r="A86" s="10">
        <v>71</v>
      </c>
      <c r="B86" s="10" t="s">
        <v>282</v>
      </c>
      <c r="C86" s="81" t="s">
        <v>312</v>
      </c>
      <c r="D86" s="82"/>
      <c r="E86" s="10" t="s">
        <v>313</v>
      </c>
      <c r="F86" s="10" t="s">
        <v>314</v>
      </c>
      <c r="G86" s="10" t="s">
        <v>315</v>
      </c>
      <c r="H86" s="36" t="s">
        <v>316</v>
      </c>
      <c r="I86" s="10">
        <v>147</v>
      </c>
      <c r="J86" s="10"/>
      <c r="K86" s="10"/>
      <c r="L86" s="10">
        <v>147</v>
      </c>
      <c r="M86" s="10"/>
      <c r="N86" s="10" t="s">
        <v>317</v>
      </c>
      <c r="O86" s="68"/>
    </row>
    <row r="87" ht="52" customHeight="1" spans="1:15">
      <c r="A87" s="10">
        <v>72</v>
      </c>
      <c r="B87" s="10" t="s">
        <v>282</v>
      </c>
      <c r="C87" s="11"/>
      <c r="D87" s="10" t="s">
        <v>318</v>
      </c>
      <c r="E87" s="10" t="s">
        <v>319</v>
      </c>
      <c r="F87" s="10" t="s">
        <v>320</v>
      </c>
      <c r="G87" s="10" t="s">
        <v>24</v>
      </c>
      <c r="H87" s="36" t="s">
        <v>321</v>
      </c>
      <c r="I87" s="10">
        <v>112</v>
      </c>
      <c r="J87" s="10"/>
      <c r="K87" s="10"/>
      <c r="L87" s="10">
        <v>112</v>
      </c>
      <c r="M87" s="10"/>
      <c r="N87" s="10" t="s">
        <v>322</v>
      </c>
      <c r="O87" s="68"/>
    </row>
    <row r="88" ht="52" customHeight="1" spans="1:15">
      <c r="A88" s="80" t="s">
        <v>323</v>
      </c>
      <c r="B88" s="13"/>
      <c r="C88" s="13"/>
      <c r="D88" s="13"/>
      <c r="E88" s="13"/>
      <c r="F88" s="13"/>
      <c r="G88" s="13"/>
      <c r="H88" s="37"/>
      <c r="I88" s="11">
        <f>I81+I82+I83+I84+I85+I86+I87</f>
        <v>1612</v>
      </c>
      <c r="J88" s="11"/>
      <c r="K88" s="97"/>
      <c r="L88" s="97">
        <f>L81+L82+L83+L84+L85+L86+L87</f>
        <v>1242</v>
      </c>
      <c r="M88" s="97">
        <f>M81+M82+M83+M84+M85+M86+M87</f>
        <v>370</v>
      </c>
      <c r="N88" s="103"/>
      <c r="O88" s="8"/>
    </row>
    <row r="89" ht="126" customHeight="1" spans="1:15">
      <c r="A89" s="22" t="s">
        <v>324</v>
      </c>
      <c r="B89" s="11"/>
      <c r="C89" s="11"/>
      <c r="D89" s="11"/>
      <c r="E89" s="11"/>
      <c r="F89" s="11"/>
      <c r="G89" s="11"/>
      <c r="H89" s="11"/>
      <c r="I89" s="99">
        <f>I88+I77</f>
        <v>10183.13</v>
      </c>
      <c r="J89" s="99"/>
      <c r="K89" s="99"/>
      <c r="L89" s="99">
        <f>L88+L77</f>
        <v>6624.33</v>
      </c>
      <c r="M89" s="99">
        <f>M88+M77</f>
        <v>3558.8</v>
      </c>
      <c r="N89" s="68"/>
      <c r="O89" s="104" t="s">
        <v>325</v>
      </c>
    </row>
    <row r="90" ht="150" customHeight="1" spans="1:15">
      <c r="A90" s="10">
        <v>73</v>
      </c>
      <c r="B90" s="83" t="s">
        <v>326</v>
      </c>
      <c r="C90" s="10"/>
      <c r="D90" s="83" t="s">
        <v>327</v>
      </c>
      <c r="E90" s="10" t="s">
        <v>328</v>
      </c>
      <c r="F90" s="10" t="s">
        <v>329</v>
      </c>
      <c r="G90" s="10" t="s">
        <v>330</v>
      </c>
      <c r="H90" s="91" t="s">
        <v>331</v>
      </c>
      <c r="I90" s="10">
        <v>90</v>
      </c>
      <c r="J90" s="10"/>
      <c r="K90" s="10"/>
      <c r="L90" s="10">
        <v>35</v>
      </c>
      <c r="M90" s="10">
        <v>55</v>
      </c>
      <c r="N90" s="10" t="s">
        <v>277</v>
      </c>
      <c r="O90" s="83" t="s">
        <v>332</v>
      </c>
    </row>
    <row r="91" ht="94" customHeight="1" spans="1:15">
      <c r="A91" s="10">
        <v>74</v>
      </c>
      <c r="B91" s="83" t="s">
        <v>326</v>
      </c>
      <c r="C91" s="10"/>
      <c r="D91" s="10"/>
      <c r="E91" s="10" t="s">
        <v>333</v>
      </c>
      <c r="F91" s="10" t="s">
        <v>334</v>
      </c>
      <c r="G91" s="10" t="s">
        <v>335</v>
      </c>
      <c r="H91" s="91" t="s">
        <v>336</v>
      </c>
      <c r="I91" s="10">
        <v>90</v>
      </c>
      <c r="J91" s="10"/>
      <c r="K91" s="10"/>
      <c r="L91" s="10">
        <v>35</v>
      </c>
      <c r="M91" s="10">
        <v>55</v>
      </c>
      <c r="N91" s="10" t="s">
        <v>277</v>
      </c>
      <c r="O91" s="10"/>
    </row>
    <row r="92" ht="90" customHeight="1" spans="1:15">
      <c r="A92" s="10">
        <v>75</v>
      </c>
      <c r="B92" s="83" t="s">
        <v>326</v>
      </c>
      <c r="C92" s="10"/>
      <c r="D92" s="10"/>
      <c r="E92" s="10" t="s">
        <v>337</v>
      </c>
      <c r="F92" s="10" t="s">
        <v>338</v>
      </c>
      <c r="G92" s="10" t="s">
        <v>339</v>
      </c>
      <c r="H92" s="91" t="s">
        <v>340</v>
      </c>
      <c r="I92" s="10">
        <v>25</v>
      </c>
      <c r="J92" s="10"/>
      <c r="K92" s="10"/>
      <c r="L92" s="10">
        <v>10</v>
      </c>
      <c r="M92" s="10">
        <v>15</v>
      </c>
      <c r="N92" s="10" t="s">
        <v>277</v>
      </c>
      <c r="O92" s="10"/>
    </row>
    <row r="93" ht="26" customHeight="1" spans="1:15">
      <c r="A93" s="22" t="s">
        <v>341</v>
      </c>
      <c r="B93" s="11"/>
      <c r="C93" s="11"/>
      <c r="D93" s="11"/>
      <c r="E93" s="11"/>
      <c r="F93" s="11"/>
      <c r="G93" s="11"/>
      <c r="H93" s="11"/>
      <c r="I93" s="65">
        <f>SUM(I90:I92)</f>
        <v>205</v>
      </c>
      <c r="J93" s="65"/>
      <c r="K93" s="65"/>
      <c r="L93" s="65">
        <f>SUM(L90:L92)</f>
        <v>80</v>
      </c>
      <c r="M93" s="65">
        <f>SUM(M90:M92)</f>
        <v>125</v>
      </c>
      <c r="N93" s="59"/>
      <c r="O93" s="76"/>
    </row>
    <row r="94" ht="107" customHeight="1" spans="1:15">
      <c r="A94" s="10">
        <v>76</v>
      </c>
      <c r="B94" s="10" t="s">
        <v>342</v>
      </c>
      <c r="C94" s="11"/>
      <c r="D94" s="10" t="s">
        <v>21</v>
      </c>
      <c r="E94" s="10" t="s">
        <v>22</v>
      </c>
      <c r="F94" s="10" t="s">
        <v>23</v>
      </c>
      <c r="G94" s="10" t="s">
        <v>24</v>
      </c>
      <c r="H94" s="92" t="s">
        <v>25</v>
      </c>
      <c r="I94" s="10">
        <v>1.385</v>
      </c>
      <c r="J94" s="10">
        <v>1.385</v>
      </c>
      <c r="K94" s="10"/>
      <c r="L94" s="10"/>
      <c r="M94" s="10"/>
      <c r="N94" s="10" t="s">
        <v>26</v>
      </c>
      <c r="O94" s="68" t="s">
        <v>343</v>
      </c>
    </row>
    <row r="95" ht="187" customHeight="1" spans="1:15">
      <c r="A95" s="10">
        <v>77</v>
      </c>
      <c r="B95" s="10" t="s">
        <v>344</v>
      </c>
      <c r="C95" s="23"/>
      <c r="D95" s="23" t="s">
        <v>345</v>
      </c>
      <c r="E95" s="93" t="s">
        <v>262</v>
      </c>
      <c r="F95" s="93" t="s">
        <v>346</v>
      </c>
      <c r="G95" s="23" t="s">
        <v>263</v>
      </c>
      <c r="H95" s="94" t="s">
        <v>264</v>
      </c>
      <c r="I95" s="100">
        <v>4.93</v>
      </c>
      <c r="J95" s="76"/>
      <c r="K95" s="76"/>
      <c r="L95" s="76">
        <v>4.93</v>
      </c>
      <c r="M95" s="76"/>
      <c r="N95" s="68" t="s">
        <v>347</v>
      </c>
      <c r="O95" s="104" t="s">
        <v>348</v>
      </c>
    </row>
    <row r="96" ht="40" customHeight="1" spans="1:15">
      <c r="A96" s="80" t="s">
        <v>349</v>
      </c>
      <c r="B96" s="13"/>
      <c r="C96" s="13"/>
      <c r="D96" s="13"/>
      <c r="E96" s="13"/>
      <c r="F96" s="13"/>
      <c r="G96" s="13"/>
      <c r="H96" s="37"/>
      <c r="I96" s="11">
        <f>SUM(I94:I95)</f>
        <v>6.315</v>
      </c>
      <c r="J96" s="11">
        <f>SUM(J94:J95)</f>
        <v>1.385</v>
      </c>
      <c r="K96" s="97"/>
      <c r="L96" s="97">
        <f>SUM(L94:L95)</f>
        <v>4.93</v>
      </c>
      <c r="M96" s="97"/>
      <c r="N96" s="8"/>
      <c r="O96" s="8"/>
    </row>
    <row r="97" ht="52" customHeight="1" spans="1:15">
      <c r="A97" s="80" t="s">
        <v>350</v>
      </c>
      <c r="B97" s="13"/>
      <c r="C97" s="13"/>
      <c r="D97" s="13"/>
      <c r="E97" s="13"/>
      <c r="F97" s="13"/>
      <c r="G97" s="13"/>
      <c r="H97" s="37"/>
      <c r="I97" s="11">
        <f>I8+I89+I96+I93</f>
        <v>10489.345</v>
      </c>
      <c r="J97" s="11">
        <f>J8+J96+J89+J93</f>
        <v>96.285</v>
      </c>
      <c r="K97" s="97"/>
      <c r="L97" s="97">
        <f>L96+L89+L93</f>
        <v>6709.26</v>
      </c>
      <c r="M97" s="97">
        <f>M89+M8+M93</f>
        <v>3683.8</v>
      </c>
      <c r="N97" s="8"/>
      <c r="O97" s="8"/>
    </row>
    <row r="98" ht="64" customHeight="1"/>
    <row r="99" ht="64" customHeight="1"/>
    <row r="100" ht="64" customHeight="1"/>
    <row r="101" ht="41" customHeight="1"/>
    <row r="102" ht="33" customHeight="1"/>
    <row r="103" ht="65" customHeight="1"/>
    <row r="104" ht="52" customHeight="1"/>
    <row r="105" ht="59" customHeight="1"/>
    <row r="106" ht="59" customHeight="1"/>
    <row r="107" ht="120" customHeight="1"/>
    <row r="108" ht="120" customHeight="1"/>
    <row r="109" ht="120" customHeight="1"/>
    <row r="110" ht="120" customHeight="1"/>
    <row r="111" ht="94" customHeight="1"/>
    <row r="112" ht="50" customHeight="1"/>
    <row r="113" ht="58" customHeight="1"/>
    <row r="114" ht="54" customHeight="1"/>
    <row r="115" ht="51" customHeight="1"/>
    <row r="116" ht="44" customHeight="1"/>
    <row r="117" ht="117" customHeight="1"/>
    <row r="119" ht="52" customHeight="1"/>
    <row r="120" ht="37" customHeight="1"/>
    <row r="121" ht="25" customHeight="1"/>
  </sheetData>
  <mergeCells count="44">
    <mergeCell ref="A1:O1"/>
    <mergeCell ref="A2:O2"/>
    <mergeCell ref="A3:H3"/>
    <mergeCell ref="I3:N3"/>
    <mergeCell ref="I4:M4"/>
    <mergeCell ref="J5:L5"/>
    <mergeCell ref="A8:H8"/>
    <mergeCell ref="A41:H41"/>
    <mergeCell ref="A44:H44"/>
    <mergeCell ref="A47:H47"/>
    <mergeCell ref="A54:H54"/>
    <mergeCell ref="A66:H66"/>
    <mergeCell ref="A72:H72"/>
    <mergeCell ref="A77:H77"/>
    <mergeCell ref="A81:H81"/>
    <mergeCell ref="C86:D86"/>
    <mergeCell ref="A88:H88"/>
    <mergeCell ref="A89:H89"/>
    <mergeCell ref="A93:H93"/>
    <mergeCell ref="A96:H96"/>
    <mergeCell ref="A97:H97"/>
    <mergeCell ref="A4:A6"/>
    <mergeCell ref="B4:B6"/>
    <mergeCell ref="B55:B65"/>
    <mergeCell ref="D9:D32"/>
    <mergeCell ref="D33:D40"/>
    <mergeCell ref="D45:D46"/>
    <mergeCell ref="D48:D53"/>
    <mergeCell ref="D55:D65"/>
    <mergeCell ref="D67:D71"/>
    <mergeCell ref="D78:D80"/>
    <mergeCell ref="D90:D92"/>
    <mergeCell ref="E4:E6"/>
    <mergeCell ref="F4:F6"/>
    <mergeCell ref="G4:G6"/>
    <mergeCell ref="H4:H6"/>
    <mergeCell ref="I5:I6"/>
    <mergeCell ref="M5:M6"/>
    <mergeCell ref="N4:N6"/>
    <mergeCell ref="N55:N64"/>
    <mergeCell ref="O4:O6"/>
    <mergeCell ref="O90:O92"/>
    <mergeCell ref="C4:D6"/>
    <mergeCell ref="C42:D43"/>
  </mergeCells>
  <pageMargins left="0.354166666666667" right="0.393055555555556" top="0.472222222222222" bottom="0.472222222222222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卜丶</cp:lastModifiedBy>
  <dcterms:created xsi:type="dcterms:W3CDTF">2025-09-14T18:16:00Z</dcterms:created>
  <dcterms:modified xsi:type="dcterms:W3CDTF">2026-04-27T14:31:38Z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CB7E4A7EDEDC4971BAD517C3F2073A2B_13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